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activeTab="2"/>
  </bookViews>
  <sheets>
    <sheet name="様式第８号　事業効果表" sheetId="4" r:id="rId1"/>
    <sheet name="くすのきプラザ試算シート" sheetId="3" r:id="rId2"/>
    <sheet name="道路灯試算シート" sheetId="5" r:id="rId3"/>
  </sheets>
  <definedNames>
    <definedName name="九州電従量B">#REF!</definedName>
    <definedName name="中部電低圧">#REF!</definedName>
    <definedName name="関電従量A">#REF!</definedName>
    <definedName name="東北電従量B">#REF!</definedName>
    <definedName name="その他">#REF!</definedName>
    <definedName name="商店">#REF!</definedName>
    <definedName name="ホテル・宿泊施設">#REF!</definedName>
    <definedName name="関電従量B">#REF!</definedName>
    <definedName name="飲食店">#REF!</definedName>
    <definedName name="北陸電従量B">#REF!</definedName>
    <definedName name="関電低圧">#REF!</definedName>
    <definedName name="九州電従量C">#REF!</definedName>
    <definedName name="九州電低圧">#REF!</definedName>
    <definedName name="四国電従量B">#REF!</definedName>
    <definedName name="個人宅">#REF!</definedName>
    <definedName name="東北電従量C">#REF!</definedName>
    <definedName name="娯楽施設">#REF!</definedName>
    <definedName name="四国電従量A">#REF!</definedName>
    <definedName name="四国電低圧">#REF!</definedName>
    <definedName name="中部電従量B">#REF!</definedName>
    <definedName name="試算エリア">OFFSET(#REF!,0,0,COUNTA(#REF!)-2,1)</definedName>
    <definedName name="事務所">#REF!</definedName>
    <definedName name="中国電従量A">#REF!</definedName>
    <definedName name="東電従量B">#REF!</definedName>
    <definedName name="中国電従量B">#REF!</definedName>
    <definedName name="東電低圧">#REF!</definedName>
    <definedName name="中国電低圧">#REF!</definedName>
    <definedName name="中部電従量C">#REF!</definedName>
    <definedName name="東電従量C">#REF!</definedName>
    <definedName name="東北電低圧">#REF!</definedName>
    <definedName name="北電従量B">#REF!</definedName>
    <definedName name="北電従量C">#REF!</definedName>
    <definedName name="北電低圧">#REF!</definedName>
    <definedName name="北陸電従量C">#REF!</definedName>
    <definedName name="北陸電低圧">#REF!</definedName>
    <definedName name="理美容院">#REF!</definedName>
    <definedName name="_xlnm.Print_Area" localSheetId="1">くすのきプラザ試算シート!$A$1:$BB$149</definedName>
    <definedName name="関電低圧" localSheetId="1">#REF!</definedName>
    <definedName name="北陸電従量B" localSheetId="1">#REF!</definedName>
    <definedName name="_xlnm.Print_Titles" localSheetId="1">くすのきプラザ試算シート!$1:$5</definedName>
    <definedName name="関電従量A" localSheetId="1">#REF!</definedName>
    <definedName name="中部電低圧" localSheetId="1">#REF!</definedName>
    <definedName name="その他" localSheetId="1">#REF!</definedName>
    <definedName name="東北電従量B" localSheetId="1">#REF!</definedName>
    <definedName name="ホテル・宿泊施設" localSheetId="1">#REF!</definedName>
    <definedName name="商店" localSheetId="1">#REF!</definedName>
    <definedName name="関電従量B" localSheetId="1">#REF!</definedName>
    <definedName name="飲食店" localSheetId="1">#REF!</definedName>
    <definedName name="九州電従量B" localSheetId="1">#REF!</definedName>
    <definedName name="九州電従量C" localSheetId="1">#REF!</definedName>
    <definedName name="九州電低圧" localSheetId="1">#REF!</definedName>
    <definedName name="個人宅" localSheetId="1">#REF!</definedName>
    <definedName name="四国電従量B" localSheetId="1">#REF!</definedName>
    <definedName name="娯楽施設" localSheetId="1">#REF!</definedName>
    <definedName name="東北電従量C" localSheetId="1">#REF!</definedName>
    <definedName name="四国電従量A" localSheetId="1">#REF!</definedName>
    <definedName name="四国電低圧" localSheetId="1">#REF!</definedName>
    <definedName name="事務所" localSheetId="1">#REF!</definedName>
    <definedName name="中国電従量A" localSheetId="1">#REF!</definedName>
    <definedName name="中国電従量B" localSheetId="1">#REF!</definedName>
    <definedName name="東電従量B" localSheetId="1">#REF!</definedName>
    <definedName name="中国電低圧" localSheetId="1">#REF!</definedName>
    <definedName name="東電低圧" localSheetId="1">#REF!</definedName>
    <definedName name="中部電従量B" localSheetId="1">#REF!</definedName>
    <definedName name="中部電従量C" localSheetId="1">#REF!</definedName>
    <definedName name="東電従量C" localSheetId="1">#REF!</definedName>
    <definedName name="東北電低圧" localSheetId="1">#REF!</definedName>
    <definedName name="北電従量B" localSheetId="1">#REF!</definedName>
    <definedName name="北電従量C" localSheetId="1">#REF!</definedName>
    <definedName name="北電低圧" localSheetId="1">#REF!</definedName>
    <definedName name="北陸電従量C" localSheetId="1">#REF!</definedName>
    <definedName name="北陸電低圧" localSheetId="1">#REF!</definedName>
    <definedName name="理美容院" localSheetId="1">#REF!</definedName>
    <definedName name="_xlnm.Print_Area" localSheetId="0">'様式第８号　事業効果表'!$A$1:$D$24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fuchu</author>
  </authors>
  <commentList>
    <comment ref="R6" authorId="0">
      <text>
        <r>
          <rPr>
            <b/>
            <sz val="9"/>
            <color indexed="81"/>
            <rFont val="MS P ゴシック"/>
          </rPr>
          <t>fuchu:</t>
        </r>
        <r>
          <rPr>
            <sz val="9"/>
            <color indexed="81"/>
            <rFont val="MS P ゴシック"/>
          </rPr>
          <t xml:space="preserve">
ランプの本数ベース
</t>
        </r>
      </text>
    </comment>
    <comment ref="U6" authorId="0">
      <text>
        <r>
          <rPr>
            <b/>
            <sz val="9"/>
            <color indexed="81"/>
            <rFont val="MS P ゴシック"/>
          </rPr>
          <t>fuchu:</t>
        </r>
        <r>
          <rPr>
            <sz val="9"/>
            <color indexed="81"/>
            <rFont val="MS P ゴシック"/>
          </rPr>
          <t xml:space="preserve">
一本あたり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<sst xmlns="http://schemas.openxmlformats.org/spreadsheetml/2006/main" xmlns:r="http://schemas.openxmlformats.org/officeDocument/2006/relationships" count="220" uniqueCount="220">
  <si>
    <t>【①*0.511kg-Co2】</t>
  </si>
  <si>
    <t>【2F】女子更衣室</t>
  </si>
  <si>
    <t>→</t>
  </si>
  <si>
    <t>シリカ</t>
  </si>
  <si>
    <t>数量</t>
    <rPh sb="0" eb="2">
      <t>スウリョウ</t>
    </rPh>
    <phoneticPr fontId="1"/>
  </si>
  <si>
    <t>【1F】サーバ室</t>
  </si>
  <si>
    <t>電気料金削減効果
（円/年）</t>
    <rPh sb="0" eb="2">
      <t>デンキ</t>
    </rPh>
    <rPh sb="2" eb="4">
      <t>リョウキン</t>
    </rPh>
    <rPh sb="4" eb="6">
      <t>サクゲン</t>
    </rPh>
    <rPh sb="6" eb="8">
      <t>コウカ</t>
    </rPh>
    <rPh sb="10" eb="11">
      <t>エン</t>
    </rPh>
    <rPh sb="12" eb="13">
      <t>ネン</t>
    </rPh>
    <phoneticPr fontId="1"/>
  </si>
  <si>
    <t>（ｈ）</t>
  </si>
  <si>
    <t>【2F】厨房</t>
  </si>
  <si>
    <t>【2F】アリーナ</t>
  </si>
  <si>
    <t>（円）</t>
    <rPh sb="1" eb="2">
      <t>エン</t>
    </rPh>
    <phoneticPr fontId="1"/>
  </si>
  <si>
    <t>【2F】多目的WC3</t>
  </si>
  <si>
    <t>消費電力</t>
    <rPh sb="0" eb="2">
      <t>ショウヒ</t>
    </rPh>
    <rPh sb="2" eb="4">
      <t>デンリョク</t>
    </rPh>
    <phoneticPr fontId="1"/>
  </si>
  <si>
    <t>20Wまで</t>
  </si>
  <si>
    <t>【2F】会議室3</t>
  </si>
  <si>
    <t>【1F】印刷室</t>
  </si>
  <si>
    <t>【1F】更衣室1</t>
  </si>
  <si>
    <t>電気料金①</t>
    <rPh sb="0" eb="4">
      <t>デンキリョウキン</t>
    </rPh>
    <phoneticPr fontId="1"/>
  </si>
  <si>
    <t>定格寿命</t>
    <rPh sb="0" eb="2">
      <t>テイカク</t>
    </rPh>
    <rPh sb="2" eb="4">
      <t>ジュミョウ</t>
    </rPh>
    <phoneticPr fontId="1"/>
  </si>
  <si>
    <t>【2F】前室1</t>
  </si>
  <si>
    <t>FHF32</t>
  </si>
  <si>
    <t>試算エリア</t>
    <rPh sb="0" eb="2">
      <t>シサン</t>
    </rPh>
    <phoneticPr fontId="1"/>
  </si>
  <si>
    <t>φ150 ダウンライト</t>
  </si>
  <si>
    <t>【2F】移動観覧席収納庫</t>
  </si>
  <si>
    <t>【1F】教育長室</t>
  </si>
  <si>
    <t>【2F】WC4</t>
  </si>
  <si>
    <t>【1F】機械室1</t>
  </si>
  <si>
    <t>【1F】ボランティア室</t>
  </si>
  <si>
    <t>道路灯</t>
    <rPh sb="0" eb="3">
      <t>ドウロトウ</t>
    </rPh>
    <phoneticPr fontId="1"/>
  </si>
  <si>
    <t>埋込W220</t>
  </si>
  <si>
    <t>【1F】通路</t>
  </si>
  <si>
    <t>蛍光灯</t>
    <rPh sb="0" eb="3">
      <t>ケイコウトウ</t>
    </rPh>
    <phoneticPr fontId="1"/>
  </si>
  <si>
    <t>【2F】内階段</t>
  </si>
  <si>
    <t>FHT32</t>
  </si>
  <si>
    <t>【1F】空調機械室</t>
  </si>
  <si>
    <t>導入前</t>
    <rPh sb="0" eb="3">
      <t>ドウニュウマエ</t>
    </rPh>
    <phoneticPr fontId="1"/>
  </si>
  <si>
    <t>FHT24</t>
  </si>
  <si>
    <t>【1F】打ち合わせコーナー</t>
  </si>
  <si>
    <t>FL20</t>
  </si>
  <si>
    <t>※白枠内に入力すること。</t>
    <rPh sb="1" eb="4">
      <t>シロワクナイ</t>
    </rPh>
    <rPh sb="5" eb="7">
      <t>ニュウリョク</t>
    </rPh>
    <phoneticPr fontId="1"/>
  </si>
  <si>
    <t>FPL36</t>
  </si>
  <si>
    <t>φ125 ダウンライト</t>
  </si>
  <si>
    <t>料金種別（公衆街路灯A）</t>
    <rPh sb="0" eb="2">
      <t>リョウキン</t>
    </rPh>
    <rPh sb="2" eb="4">
      <t>シュベツ</t>
    </rPh>
    <rPh sb="5" eb="9">
      <t>コウシュウガイロ</t>
    </rPh>
    <rPh sb="9" eb="10">
      <t>トウ</t>
    </rPh>
    <phoneticPr fontId="1"/>
  </si>
  <si>
    <t>【1F】多目的WC</t>
  </si>
  <si>
    <t>【1F】女性WC</t>
  </si>
  <si>
    <t>【1F】ギャラリー</t>
  </si>
  <si>
    <t>クリプトン</t>
  </si>
  <si>
    <t>【1F】対面朗読室</t>
  </si>
  <si>
    <t>【1F】男性WC</t>
  </si>
  <si>
    <t>40Wまで</t>
  </si>
  <si>
    <t>【1F】閑架書庫</t>
  </si>
  <si>
    <t>【1F】図書事務室</t>
  </si>
  <si>
    <t>【1F】会議室</t>
  </si>
  <si>
    <t>【1F】搬入ステージ</t>
  </si>
  <si>
    <t>２．施設の点灯時間は年間4,380時間とする。</t>
    <rPh sb="2" eb="4">
      <t>シセツ</t>
    </rPh>
    <rPh sb="5" eb="7">
      <t>テントウ</t>
    </rPh>
    <rPh sb="7" eb="9">
      <t>ジカン</t>
    </rPh>
    <rPh sb="10" eb="12">
      <t>ネンカン</t>
    </rPh>
    <rPh sb="17" eb="19">
      <t>ジカン</t>
    </rPh>
    <phoneticPr fontId="1"/>
  </si>
  <si>
    <t>【1F】ギャラリースペース</t>
  </si>
  <si>
    <t>【1F】消化ポンプ室</t>
  </si>
  <si>
    <t>【1F】適応指導教室</t>
  </si>
  <si>
    <t>【1F】相談室1</t>
  </si>
  <si>
    <t>防犯灯</t>
    <rPh sb="0" eb="3">
      <t>ボウハントウ</t>
    </rPh>
    <phoneticPr fontId="1"/>
  </si>
  <si>
    <t>【1F】公文書庫</t>
  </si>
  <si>
    <t>セラメタ400W</t>
  </si>
  <si>
    <t>【1F】相談室2</t>
  </si>
  <si>
    <t>【1F】出入口</t>
  </si>
  <si>
    <t>【1F】湯沸室</t>
  </si>
  <si>
    <t>【1F】更衣室2</t>
  </si>
  <si>
    <t>【1F】軒下</t>
  </si>
  <si>
    <t>【1F】倉庫4</t>
  </si>
  <si>
    <t>【2F】体育事務室</t>
  </si>
  <si>
    <t>合計</t>
    <rPh sb="0" eb="2">
      <t>ゴウケイ</t>
    </rPh>
    <phoneticPr fontId="1"/>
  </si>
  <si>
    <t>【1F】授乳室</t>
  </si>
  <si>
    <t>【1F】廊下</t>
  </si>
  <si>
    <t>【1F】図書館</t>
  </si>
  <si>
    <t>【1F】談話スペース</t>
  </si>
  <si>
    <t>年間電気料金</t>
    <rPh sb="0" eb="2">
      <t>ネンカン</t>
    </rPh>
    <rPh sb="2" eb="6">
      <t>デンキリョウキン</t>
    </rPh>
    <phoneticPr fontId="1"/>
  </si>
  <si>
    <t>ハロゲン50Φ</t>
  </si>
  <si>
    <t>【3F】女性WC5</t>
  </si>
  <si>
    <t>【2F】ピアノ庫</t>
  </si>
  <si>
    <t>【1F】風除室</t>
  </si>
  <si>
    <t>【1F】屋外倉庫</t>
  </si>
  <si>
    <t>【1F】倉庫2</t>
  </si>
  <si>
    <t>□450スクエアライト</t>
  </si>
  <si>
    <t>【1F】ホール</t>
  </si>
  <si>
    <t>【1F】総合管理室</t>
  </si>
  <si>
    <t>【1F】収蔵庫</t>
  </si>
  <si>
    <t>【2F】男子更衣室</t>
  </si>
  <si>
    <t>【2F】機械室3</t>
  </si>
  <si>
    <t>【2F】体育器具庫</t>
  </si>
  <si>
    <t>【2F】会議室1</t>
  </si>
  <si>
    <t>【2F】搬入用デッキ</t>
  </si>
  <si>
    <t>【3F】音響室</t>
  </si>
  <si>
    <t>【2F】倉庫5</t>
  </si>
  <si>
    <t>【2F】会議室2</t>
  </si>
  <si>
    <t>【2F】研修室</t>
  </si>
  <si>
    <t>【2F】廊下</t>
  </si>
  <si>
    <t>【1F】学校教育課</t>
  </si>
  <si>
    <t>φ400　一体型ダウンライト</t>
    <rPh sb="5" eb="8">
      <t>イッタイガタ</t>
    </rPh>
    <phoneticPr fontId="1"/>
  </si>
  <si>
    <t>【2F】ミーティングラウンジ</t>
  </si>
  <si>
    <t>【2F】男性WC3</t>
  </si>
  <si>
    <t>LED導入後</t>
    <rPh sb="3" eb="5">
      <t>ドウニュウ</t>
    </rPh>
    <rPh sb="5" eb="6">
      <t>ゴ</t>
    </rPh>
    <phoneticPr fontId="1"/>
  </si>
  <si>
    <t>【2F】女性WC3</t>
  </si>
  <si>
    <t>番号</t>
    <rPh sb="0" eb="2">
      <t>バンゴウ</t>
    </rPh>
    <phoneticPr fontId="1"/>
  </si>
  <si>
    <t>【2F】多目的小体育館</t>
  </si>
  <si>
    <t>【2F】前室3</t>
  </si>
  <si>
    <t>【2F】倉庫6</t>
  </si>
  <si>
    <t>【2F】通路</t>
  </si>
  <si>
    <t>【2F】ラウンジ</t>
  </si>
  <si>
    <t>【2F】ホール</t>
  </si>
  <si>
    <t>FPL13</t>
  </si>
  <si>
    <t>【2F】湯沸室</t>
  </si>
  <si>
    <t>FL15</t>
  </si>
  <si>
    <t>【2F】風除室</t>
  </si>
  <si>
    <t>【2F】スクエアガーデン</t>
  </si>
  <si>
    <t>【3F】通路</t>
  </si>
  <si>
    <t>【3F】倉庫7</t>
  </si>
  <si>
    <t>【3F】空調機械室4</t>
  </si>
  <si>
    <t>[試算条件]</t>
    <rPh sb="1" eb="3">
      <t>シサン</t>
    </rPh>
    <rPh sb="3" eb="5">
      <t>ジョウケン</t>
    </rPh>
    <phoneticPr fontId="1"/>
  </si>
  <si>
    <t>【3F】体力測定室</t>
  </si>
  <si>
    <t>３．CO2排出係数は、0.511kg-CO2/kWhとする。</t>
    <rPh sb="5" eb="7">
      <t>ハイシュツ</t>
    </rPh>
    <rPh sb="7" eb="9">
      <t>ケイスウ</t>
    </rPh>
    <phoneticPr fontId="1"/>
  </si>
  <si>
    <t>【3F】健康体力相談室</t>
  </si>
  <si>
    <t>【3F】倉庫</t>
  </si>
  <si>
    <t>【3F】WC前</t>
  </si>
  <si>
    <t>【3F】男性WC5</t>
  </si>
  <si>
    <t>【3F】多目的WC5</t>
  </si>
  <si>
    <t>【3F】廊下</t>
  </si>
  <si>
    <t>12Vハロゲン</t>
  </si>
  <si>
    <t>【3F】倉庫8</t>
  </si>
  <si>
    <t>【3F】倉庫9</t>
  </si>
  <si>
    <t>（くすのきプラザ）</t>
  </si>
  <si>
    <t>【3F】観覧席</t>
  </si>
  <si>
    <t>【3F】空調機械室3</t>
  </si>
  <si>
    <t>【3F】舞台裏</t>
  </si>
  <si>
    <t>【3F】音響照明室</t>
  </si>
  <si>
    <t>【3F】階段</t>
  </si>
  <si>
    <t>セラメタ250W</t>
  </si>
  <si>
    <t>【3F】トレーニングルーム</t>
  </si>
  <si>
    <t>【外灯】駐輪場</t>
  </si>
  <si>
    <t>【外灯】壁灯</t>
  </si>
  <si>
    <t>FML13</t>
  </si>
  <si>
    <t>【外灯】グラウンド</t>
  </si>
  <si>
    <t>水銀灯400W</t>
  </si>
  <si>
    <t>【２F】女子更衣室</t>
  </si>
  <si>
    <t>Co2排出量</t>
    <rPh sb="3" eb="6">
      <t>ハイシュツリョウ</t>
    </rPh>
    <phoneticPr fontId="1"/>
  </si>
  <si>
    <t>【２F】男子更衣室</t>
  </si>
  <si>
    <t>年間点灯</t>
    <rPh sb="0" eb="2">
      <t>ネンカン</t>
    </rPh>
    <rPh sb="2" eb="4">
      <t>テントウ</t>
    </rPh>
    <phoneticPr fontId="1"/>
  </si>
  <si>
    <t>電気料金</t>
    <rPh sb="0" eb="4">
      <t>デンキリョウキン</t>
    </rPh>
    <phoneticPr fontId="1"/>
  </si>
  <si>
    <t>【①*35円/kWh】</t>
    <rPh sb="5" eb="6">
      <t>エン</t>
    </rPh>
    <phoneticPr fontId="1"/>
  </si>
  <si>
    <t>（kWh）</t>
  </si>
  <si>
    <t>（W/本）</t>
  </si>
  <si>
    <t>（本）</t>
    <rPh sb="1" eb="2">
      <t>ホン</t>
    </rPh>
    <phoneticPr fontId="1"/>
  </si>
  <si>
    <t>メーカー名</t>
    <rPh sb="4" eb="5">
      <t>メイ</t>
    </rPh>
    <phoneticPr fontId="1"/>
  </si>
  <si>
    <t>ナトリウム灯</t>
    <rPh sb="5" eb="6">
      <t>トウ</t>
    </rPh>
    <phoneticPr fontId="1"/>
  </si>
  <si>
    <t>単独</t>
    <rPh sb="0" eb="2">
      <t>タンドク</t>
    </rPh>
    <phoneticPr fontId="1"/>
  </si>
  <si>
    <t>共架</t>
    <rPh sb="0" eb="2">
      <t>キョウガ</t>
    </rPh>
    <phoneticPr fontId="1"/>
  </si>
  <si>
    <t>不明</t>
    <rPh sb="0" eb="2">
      <t>フメイ</t>
    </rPh>
    <phoneticPr fontId="1"/>
  </si>
  <si>
    <t>街路灯</t>
    <rPh sb="0" eb="3">
      <t>ガイロトウ</t>
    </rPh>
    <phoneticPr fontId="1"/>
  </si>
  <si>
    <t>【①*②*12/kWh】</t>
  </si>
  <si>
    <t>年間点灯時間</t>
    <rPh sb="0" eb="2">
      <t>ネンカン</t>
    </rPh>
    <rPh sb="2" eb="4">
      <t>テントウ</t>
    </rPh>
    <rPh sb="4" eb="6">
      <t>ジカン</t>
    </rPh>
    <phoneticPr fontId="1"/>
  </si>
  <si>
    <t>埋込W150</t>
    <rPh sb="0" eb="2">
      <t>ウメコミ</t>
    </rPh>
    <phoneticPr fontId="1"/>
  </si>
  <si>
    <t>電力使用量削減効果
（kWh/年）</t>
    <rPh sb="0" eb="2">
      <t>デンリョク</t>
    </rPh>
    <rPh sb="2" eb="5">
      <t>シヨウリョウ</t>
    </rPh>
    <rPh sb="5" eb="7">
      <t>サクゲン</t>
    </rPh>
    <rPh sb="7" eb="9">
      <t>コウカ</t>
    </rPh>
    <rPh sb="15" eb="16">
      <t>ネン</t>
    </rPh>
    <phoneticPr fontId="1"/>
  </si>
  <si>
    <t>CO2排出量削減効果
（t/年）</t>
    <rPh sb="3" eb="5">
      <t>ハイシュツ</t>
    </rPh>
    <rPh sb="5" eb="6">
      <t>リョウ</t>
    </rPh>
    <rPh sb="6" eb="8">
      <t>サクゲン</t>
    </rPh>
    <rPh sb="8" eb="10">
      <t>コウカ</t>
    </rPh>
    <rPh sb="14" eb="15">
      <t>ネン</t>
    </rPh>
    <phoneticPr fontId="1"/>
  </si>
  <si>
    <t>１．電気料金単価は、35円/kWhとする。</t>
    <rPh sb="2" eb="4">
      <t>デンキ</t>
    </rPh>
    <rPh sb="4" eb="6">
      <t>リョウキン</t>
    </rPh>
    <rPh sb="6" eb="8">
      <t>タンカ</t>
    </rPh>
    <rPh sb="12" eb="13">
      <t>エン</t>
    </rPh>
    <phoneticPr fontId="1"/>
  </si>
  <si>
    <t>電気料金単価</t>
    <rPh sb="0" eb="4">
      <t>デンキリョウキン</t>
    </rPh>
    <rPh sb="4" eb="6">
      <t>タンカ</t>
    </rPh>
    <phoneticPr fontId="1"/>
  </si>
  <si>
    <t>10Wまで</t>
  </si>
  <si>
    <t>60Wまで</t>
  </si>
  <si>
    <t>100Wまで</t>
  </si>
  <si>
    <t>100W超過50Wまでごとに</t>
    <rPh sb="4" eb="6">
      <t>チョウカ</t>
    </rPh>
    <phoneticPr fontId="1"/>
  </si>
  <si>
    <t>１．1灯当たりの電気料金単価は下表のとおりとする。</t>
    <rPh sb="3" eb="4">
      <t>トウ</t>
    </rPh>
    <rPh sb="4" eb="5">
      <t>ア</t>
    </rPh>
    <rPh sb="8" eb="10">
      <t>デンキ</t>
    </rPh>
    <rPh sb="10" eb="12">
      <t>リョウキン</t>
    </rPh>
    <rPh sb="12" eb="14">
      <t>タンカ</t>
    </rPh>
    <rPh sb="15" eb="17">
      <t>カヒョウ</t>
    </rPh>
    <phoneticPr fontId="1"/>
  </si>
  <si>
    <t>110.16円</t>
    <rPh sb="6" eb="7">
      <t>エン</t>
    </rPh>
    <phoneticPr fontId="1"/>
  </si>
  <si>
    <t>384.27円</t>
    <rPh sb="6" eb="7">
      <t>エン</t>
    </rPh>
    <phoneticPr fontId="1"/>
  </si>
  <si>
    <t>567.01円</t>
    <rPh sb="6" eb="7">
      <t>エン</t>
    </rPh>
    <phoneticPr fontId="1"/>
  </si>
  <si>
    <t>466.25円</t>
    <rPh sb="6" eb="7">
      <t>エン</t>
    </rPh>
    <phoneticPr fontId="1"/>
  </si>
  <si>
    <t>２．施設の点灯時間は年間3,000時間とする。</t>
    <rPh sb="2" eb="4">
      <t>シセツ</t>
    </rPh>
    <rPh sb="5" eb="7">
      <t>テントウ</t>
    </rPh>
    <rPh sb="7" eb="9">
      <t>ジカン</t>
    </rPh>
    <rPh sb="10" eb="12">
      <t>ネンカン</t>
    </rPh>
    <rPh sb="17" eb="19">
      <t>ジカン</t>
    </rPh>
    <phoneticPr fontId="1"/>
  </si>
  <si>
    <t>※LED道路・トンネル照明導入ガイドライン（案）（平成27年3月、国土交通省）に適合していることを証明する製品仕様書</t>
    <rPh sb="4" eb="6">
      <t>ドウロ</t>
    </rPh>
    <rPh sb="11" eb="13">
      <t>ショウメイ</t>
    </rPh>
    <rPh sb="13" eb="15">
      <t>ドウニュウ</t>
    </rPh>
    <rPh sb="22" eb="23">
      <t>アン</t>
    </rPh>
    <rPh sb="25" eb="27">
      <t>ヘイセイ</t>
    </rPh>
    <rPh sb="29" eb="30">
      <t>ネン</t>
    </rPh>
    <rPh sb="31" eb="32">
      <t>ガツ</t>
    </rPh>
    <rPh sb="33" eb="35">
      <t>コクド</t>
    </rPh>
    <rPh sb="35" eb="38">
      <t>コウツウショウ</t>
    </rPh>
    <rPh sb="40" eb="42">
      <t>テキゴウ</t>
    </rPh>
    <rPh sb="49" eb="51">
      <t>ショウメイ</t>
    </rPh>
    <rPh sb="53" eb="55">
      <t>セイヒン</t>
    </rPh>
    <rPh sb="55" eb="58">
      <t>シヨウショ</t>
    </rPh>
    <phoneticPr fontId="1"/>
  </si>
  <si>
    <t>及び根拠資料を添付すること。</t>
    <rPh sb="0" eb="1">
      <t>オヨ</t>
    </rPh>
    <rPh sb="2" eb="6">
      <t>コンキョシリョウ</t>
    </rPh>
    <rPh sb="7" eb="9">
      <t>テンプ</t>
    </rPh>
    <phoneticPr fontId="1"/>
  </si>
  <si>
    <t>器具種類</t>
    <rPh sb="0" eb="4">
      <t>キグシュルイ</t>
    </rPh>
    <phoneticPr fontId="1"/>
  </si>
  <si>
    <t>埋込W220</t>
    <rPh sb="0" eb="2">
      <t>ウメコミ</t>
    </rPh>
    <phoneticPr fontId="1"/>
  </si>
  <si>
    <t>更新前</t>
    <rPh sb="0" eb="2">
      <t>コウシン</t>
    </rPh>
    <rPh sb="2" eb="3">
      <t>マエ</t>
    </rPh>
    <phoneticPr fontId="1"/>
  </si>
  <si>
    <t>φ200 ダウンライト</t>
  </si>
  <si>
    <t>更新前</t>
    <rPh sb="0" eb="3">
      <t>コウシンマエ</t>
    </rPh>
    <phoneticPr fontId="1"/>
  </si>
  <si>
    <t>逆富士W160</t>
    <rPh sb="0" eb="3">
      <t>ギャクフジ</t>
    </rPh>
    <phoneticPr fontId="1"/>
  </si>
  <si>
    <t>トラフW66</t>
  </si>
  <si>
    <t>ブラケット交換</t>
    <rPh sb="5" eb="7">
      <t>コウカン</t>
    </rPh>
    <phoneticPr fontId="1"/>
  </si>
  <si>
    <t>直付型 下面開放タイプ</t>
    <rPh sb="0" eb="2">
      <t>ジカヅ</t>
    </rPh>
    <rPh sb="2" eb="3">
      <t>ガタ</t>
    </rPh>
    <rPh sb="4" eb="6">
      <t>シタメン</t>
    </rPh>
    <rPh sb="6" eb="8">
      <t>カイホウ</t>
    </rPh>
    <phoneticPr fontId="1"/>
  </si>
  <si>
    <t>反射笠付き　防湿防雨</t>
    <rPh sb="0" eb="2">
      <t>ハンシャ</t>
    </rPh>
    <rPh sb="2" eb="3">
      <t>カサ</t>
    </rPh>
    <rPh sb="3" eb="4">
      <t>ツ</t>
    </rPh>
    <rPh sb="6" eb="10">
      <t>ボウシツボウウ</t>
    </rPh>
    <phoneticPr fontId="1"/>
  </si>
  <si>
    <t>φ400　一体型ダウンライト</t>
  </si>
  <si>
    <t>逆富士W150</t>
    <rPh sb="0" eb="3">
      <t>ギャクフジ</t>
    </rPh>
    <phoneticPr fontId="1"/>
  </si>
  <si>
    <t>FPL交換</t>
    <rPh sb="3" eb="5">
      <t>コウカン</t>
    </rPh>
    <phoneticPr fontId="1"/>
  </si>
  <si>
    <t>キッチンライト</t>
  </si>
  <si>
    <t>アウトドアシーリング</t>
  </si>
  <si>
    <t>投光器交換</t>
    <rPh sb="0" eb="3">
      <t>トウコウキ</t>
    </rPh>
    <rPh sb="3" eb="5">
      <t>コウカン</t>
    </rPh>
    <phoneticPr fontId="1"/>
  </si>
  <si>
    <t>φ400一体型ダウンライト</t>
    <rPh sb="4" eb="7">
      <t>イッタイガタ</t>
    </rPh>
    <phoneticPr fontId="1"/>
  </si>
  <si>
    <t>照明器具製造者名</t>
    <rPh sb="0" eb="4">
      <t>ショウメイキグ</t>
    </rPh>
    <rPh sb="4" eb="7">
      <t>セイゾウシャ</t>
    </rPh>
    <rPh sb="7" eb="8">
      <t>メイ</t>
    </rPh>
    <phoneticPr fontId="1"/>
  </si>
  <si>
    <t>（道路灯）</t>
    <rPh sb="1" eb="3">
      <t>ドウロ</t>
    </rPh>
    <rPh sb="3" eb="4">
      <t>トウ</t>
    </rPh>
    <phoneticPr fontId="1"/>
  </si>
  <si>
    <t>水銀灯</t>
    <rPh sb="0" eb="3">
      <t>スイギントウ</t>
    </rPh>
    <phoneticPr fontId="1"/>
  </si>
  <si>
    <t>合計（本）</t>
    <rPh sb="0" eb="2">
      <t>ゴウケイ</t>
    </rPh>
    <rPh sb="3" eb="4">
      <t>ホン</t>
    </rPh>
    <phoneticPr fontId="1"/>
  </si>
  <si>
    <r>
      <t>　</t>
    </r>
    <r>
      <rPr>
        <sz val="9"/>
        <color theme="1"/>
        <rFont val="BIZ UDゴシック"/>
      </rPr>
      <t>※計算値については、小数点以下を四捨五入した値を合計すること。</t>
    </r>
    <rPh sb="2" eb="5">
      <t>ケイサンチ</t>
    </rPh>
    <rPh sb="11" eb="14">
      <t>ショウスウテン</t>
    </rPh>
    <rPh sb="14" eb="16">
      <t>イカ</t>
    </rPh>
    <rPh sb="17" eb="21">
      <t>シシャゴニュウ</t>
    </rPh>
    <rPh sb="23" eb="24">
      <t>アタイ</t>
    </rPh>
    <rPh sb="25" eb="27">
      <t>ゴウケイ</t>
    </rPh>
    <phoneticPr fontId="1"/>
  </si>
  <si>
    <t>※照明器具の製造者については、ISO9001及びISO14001の認証されていることが確認できる資料を添付すること。</t>
    <rPh sb="1" eb="5">
      <t>ショウメイキグ</t>
    </rPh>
    <rPh sb="6" eb="9">
      <t>セイゾウシャ</t>
    </rPh>
    <rPh sb="22" eb="23">
      <t>オヨ</t>
    </rPh>
    <rPh sb="33" eb="35">
      <t>ニンショウ</t>
    </rPh>
    <rPh sb="43" eb="45">
      <t>カクニン</t>
    </rPh>
    <rPh sb="48" eb="50">
      <t>シリョウ</t>
    </rPh>
    <rPh sb="51" eb="53">
      <t>テンプ</t>
    </rPh>
    <phoneticPr fontId="1"/>
  </si>
  <si>
    <t>※照明器具の製造者については、ISO9001及びISO14001の認証されていることが確認できるものを添付すること。</t>
    <rPh sb="1" eb="5">
      <t>ショウメイキグ</t>
    </rPh>
    <rPh sb="6" eb="9">
      <t>セイゾウシャ</t>
    </rPh>
    <rPh sb="22" eb="23">
      <t>オヨ</t>
    </rPh>
    <rPh sb="33" eb="35">
      <t>ニンショウ</t>
    </rPh>
    <rPh sb="43" eb="45">
      <t>カクニン</t>
    </rPh>
    <rPh sb="51" eb="53">
      <t>テンプ</t>
    </rPh>
    <phoneticPr fontId="1"/>
  </si>
  <si>
    <t>照明器具
製造者名</t>
    <rPh sb="0" eb="2">
      <t>ショウメイ</t>
    </rPh>
    <rPh sb="2" eb="4">
      <t>キグ</t>
    </rPh>
    <rPh sb="5" eb="8">
      <t>セイゾウシャ</t>
    </rPh>
    <rPh sb="8" eb="9">
      <t>メイ</t>
    </rPh>
    <phoneticPr fontId="1"/>
  </si>
  <si>
    <t>201.50円</t>
    <rPh sb="6" eb="7">
      <t>エン</t>
    </rPh>
    <phoneticPr fontId="1"/>
  </si>
  <si>
    <t>932.50円</t>
    <rPh sb="6" eb="7">
      <t>エン</t>
    </rPh>
    <phoneticPr fontId="1"/>
  </si>
  <si>
    <t>（台・本）</t>
    <rPh sb="1" eb="2">
      <t>ダイ</t>
    </rPh>
    <rPh sb="3" eb="4">
      <t>ホン</t>
    </rPh>
    <phoneticPr fontId="1"/>
  </si>
  <si>
    <t xml:space="preserve">
様式第８号　事業効果表（くすのきプラザ及び道路灯）
</t>
    <rPh sb="20" eb="21">
      <t>オヨ</t>
    </rPh>
    <rPh sb="22" eb="25">
      <t>ドウロトウ</t>
    </rPh>
    <phoneticPr fontId="1"/>
  </si>
  <si>
    <t>【②*0.511kg-Co2】</t>
  </si>
  <si>
    <r>
      <t xml:space="preserve">  </t>
    </r>
    <r>
      <rPr>
        <sz val="10"/>
        <color theme="1"/>
        <rFont val="BIZ UDゴシック"/>
      </rPr>
      <t>※白枠内に入力すること。</t>
    </r>
    <rPh sb="3" eb="4">
      <t>シロ</t>
    </rPh>
    <rPh sb="4" eb="5">
      <t>ワク</t>
    </rPh>
    <rPh sb="5" eb="6">
      <t>ナイ</t>
    </rPh>
    <rPh sb="7" eb="9">
      <t>ニュウリョク</t>
    </rPh>
    <phoneticPr fontId="1"/>
  </si>
  <si>
    <t>年間点灯時間
（ｈ）</t>
    <rPh sb="0" eb="2">
      <t>ネンカン</t>
    </rPh>
    <rPh sb="2" eb="4">
      <t>テントウ</t>
    </rPh>
    <rPh sb="4" eb="6">
      <t>ジカン</t>
    </rPh>
    <phoneticPr fontId="1"/>
  </si>
  <si>
    <t>定格寿命
（ｈ）</t>
    <rPh sb="0" eb="2">
      <t>テイカク</t>
    </rPh>
    <rPh sb="2" eb="4">
      <t>ジュミョウ</t>
    </rPh>
    <phoneticPr fontId="1"/>
  </si>
  <si>
    <t>（W/台・本）</t>
    <rPh sb="3" eb="4">
      <t>ダイ</t>
    </rPh>
    <phoneticPr fontId="1"/>
  </si>
  <si>
    <t>LED更新後</t>
    <rPh sb="3" eb="5">
      <t>コウシン</t>
    </rPh>
    <rPh sb="5" eb="6">
      <t>ゴ</t>
    </rPh>
    <phoneticPr fontId="1"/>
  </si>
  <si>
    <t>LED更新後</t>
    <rPh sb="3" eb="6">
      <t>コウシンゴ</t>
    </rPh>
    <phoneticPr fontId="1"/>
  </si>
  <si>
    <r>
      <t xml:space="preserve">既存照明型番
</t>
    </r>
    <r>
      <rPr>
        <sz val="6"/>
        <color rgb="FF000000"/>
        <rFont val="BIZ UDゴシック"/>
      </rPr>
      <t>（ランプ種別）</t>
    </r>
    <rPh sb="0" eb="2">
      <t>キゾン</t>
    </rPh>
    <rPh sb="2" eb="4">
      <t>ショウメイ</t>
    </rPh>
    <rPh sb="4" eb="6">
      <t>カタバン</t>
    </rPh>
    <rPh sb="11" eb="13">
      <t>シュベツ</t>
    </rPh>
    <phoneticPr fontId="1"/>
  </si>
  <si>
    <t>※ワット数不明分は400Wとして計算している。</t>
    <rPh sb="4" eb="5">
      <t>スウ</t>
    </rPh>
    <rPh sb="5" eb="7">
      <t>フメイ</t>
    </rPh>
    <rPh sb="7" eb="8">
      <t>ブン</t>
    </rPh>
    <rPh sb="16" eb="18">
      <t>ケイサン</t>
    </rPh>
    <phoneticPr fontId="1"/>
  </si>
  <si>
    <t>年間
消費電力量①</t>
    <rPh sb="0" eb="2">
      <t>ネンカン</t>
    </rPh>
    <rPh sb="3" eb="5">
      <t>ショウヒ</t>
    </rPh>
    <rPh sb="5" eb="7">
      <t>デンリョク</t>
    </rPh>
    <rPh sb="7" eb="8">
      <t>リョウ</t>
    </rPh>
    <phoneticPr fontId="1"/>
  </si>
  <si>
    <t>年間
消費電力量②</t>
    <rPh sb="0" eb="2">
      <t>ネンカン</t>
    </rPh>
    <rPh sb="3" eb="5">
      <t>ショウヒ</t>
    </rPh>
    <rPh sb="5" eb="7">
      <t>デンリョク</t>
    </rPh>
    <rPh sb="7" eb="8">
      <t>リョウ</t>
    </rPh>
    <phoneticPr fontId="1"/>
  </si>
  <si>
    <t>※計算値については、小数点以下を四捨五入した値を合計すること。</t>
    <rPh sb="1" eb="4">
      <t>ケイサンチ</t>
    </rPh>
    <rPh sb="10" eb="13">
      <t>ショウスウテン</t>
    </rPh>
    <rPh sb="13" eb="15">
      <t>イカ</t>
    </rPh>
    <rPh sb="16" eb="20">
      <t>シシャゴニュウ</t>
    </rPh>
    <rPh sb="22" eb="23">
      <t>アタイ</t>
    </rPh>
    <rPh sb="24" eb="26">
      <t>ゴウケイ</t>
    </rPh>
    <phoneticPr fontId="1"/>
  </si>
  <si>
    <t>くすのきプラザ</t>
  </si>
  <si>
    <t>【1F】社会教育課</t>
    <rPh sb="4" eb="6">
      <t>シャカイ</t>
    </rPh>
    <rPh sb="6" eb="8">
      <t>キョウイク</t>
    </rPh>
    <phoneticPr fontId="1"/>
  </si>
  <si>
    <t>【1F】教育総務課</t>
    <rPh sb="4" eb="6">
      <t>キョウイク</t>
    </rPh>
    <phoneticPr fontId="1"/>
  </si>
  <si>
    <t>LED照明器具型番</t>
    <rPh sb="3" eb="5">
      <t>ショウメイ</t>
    </rPh>
    <rPh sb="5" eb="7">
      <t>キグ</t>
    </rPh>
    <rPh sb="7" eb="9">
      <t>カタバン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</si>
</sst>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.00_);[Red]\(#,##0.00\)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ゴシック"/>
      <family val="3"/>
    </font>
    <font>
      <b/>
      <sz val="18"/>
      <color theme="1"/>
      <name val="BIZ UDゴシック"/>
      <family val="3"/>
    </font>
    <font>
      <sz val="11"/>
      <color theme="1"/>
      <name val="游ゴシック"/>
      <family val="3"/>
      <scheme val="minor"/>
    </font>
    <font>
      <b/>
      <sz val="11"/>
      <color theme="1"/>
      <name val="BIZ UDゴシック"/>
      <family val="3"/>
    </font>
    <font>
      <sz val="9"/>
      <color theme="1"/>
      <name val="BIZ UDゴシック"/>
      <family val="3"/>
    </font>
    <font>
      <sz val="11"/>
      <color theme="1"/>
      <name val="ＭＳ 明朝"/>
      <family val="1"/>
    </font>
    <font>
      <sz val="14"/>
      <color theme="1"/>
      <name val="BIZ UDゴシック"/>
      <family val="3"/>
    </font>
    <font>
      <sz val="11"/>
      <color theme="1"/>
      <name val="メイリオ"/>
      <family val="3"/>
    </font>
    <font>
      <sz val="10"/>
      <color theme="1"/>
      <name val="BIZ UDゴシック"/>
      <family val="3"/>
    </font>
    <font>
      <sz val="10"/>
      <color rgb="FF000000"/>
      <name val="BIZ UDゴシック"/>
      <family val="3"/>
    </font>
    <font>
      <sz val="8"/>
      <color theme="1"/>
      <name val="BIZ UD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38" fontId="8" fillId="0" borderId="2" xfId="1" applyFont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2" fillId="0" borderId="0" xfId="1" applyFont="1" applyAlignment="1">
      <alignment horizontal="center" vertical="center"/>
    </xf>
    <xf numFmtId="38" fontId="2" fillId="2" borderId="2" xfId="1" applyFont="1" applyFill="1" applyBorder="1" applyAlignment="1">
      <alignment horizontal="center" vertical="center" wrapText="1"/>
    </xf>
    <xf numFmtId="38" fontId="8" fillId="0" borderId="2" xfId="1" applyFont="1" applyBorder="1" applyAlignment="1">
      <alignment horizontal="right" vertical="center"/>
    </xf>
    <xf numFmtId="38" fontId="2" fillId="4" borderId="2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38" fontId="2" fillId="0" borderId="0" xfId="1" applyFont="1">
      <alignment vertical="center"/>
    </xf>
    <xf numFmtId="38" fontId="2" fillId="0" borderId="0" xfId="1" applyFont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 wrapText="1"/>
    </xf>
    <xf numFmtId="0" fontId="9" fillId="5" borderId="0" xfId="0" applyFont="1" applyFill="1">
      <alignment vertical="center"/>
    </xf>
    <xf numFmtId="0" fontId="2" fillId="5" borderId="2" xfId="0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right" vertical="center" shrinkToFit="1" readingOrder="1"/>
    </xf>
    <xf numFmtId="0" fontId="10" fillId="5" borderId="5" xfId="0" applyFont="1" applyFill="1" applyBorder="1" applyAlignment="1">
      <alignment horizontal="center" vertical="center" shrinkToFit="1" readingOrder="1"/>
    </xf>
    <xf numFmtId="0" fontId="2" fillId="5" borderId="0" xfId="0" applyFont="1" applyFill="1">
      <alignment vertical="center"/>
    </xf>
    <xf numFmtId="0" fontId="10" fillId="5" borderId="6" xfId="0" applyFont="1" applyFill="1" applyBorder="1" applyAlignment="1">
      <alignment horizontal="right" vertical="center" shrinkToFit="1" readingOrder="1"/>
    </xf>
    <xf numFmtId="0" fontId="10" fillId="5" borderId="7" xfId="0" applyFont="1" applyFill="1" applyBorder="1" applyAlignment="1">
      <alignment horizontal="center" vertical="center" shrinkToFit="1" readingOrder="1"/>
    </xf>
    <xf numFmtId="0" fontId="11" fillId="5" borderId="2" xfId="0" applyFont="1" applyFill="1" applyBorder="1" applyAlignment="1">
      <alignment horizontal="center" vertical="center" shrinkToFit="1" readingOrder="1"/>
    </xf>
    <xf numFmtId="0" fontId="11" fillId="5" borderId="2" xfId="0" applyFont="1" applyFill="1" applyBorder="1" applyAlignment="1">
      <alignment horizontal="left" vertical="center" shrinkToFit="1" readingOrder="1"/>
    </xf>
    <xf numFmtId="0" fontId="11" fillId="5" borderId="8" xfId="0" applyFont="1" applyFill="1" applyBorder="1" applyAlignment="1">
      <alignment horizontal="center" vertical="center" shrinkToFit="1" readingOrder="1"/>
    </xf>
    <xf numFmtId="0" fontId="11" fillId="5" borderId="9" xfId="0" applyFont="1" applyFill="1" applyBorder="1" applyAlignment="1">
      <alignment horizontal="center" vertical="center" shrinkToFit="1" readingOrder="1"/>
    </xf>
    <xf numFmtId="0" fontId="11" fillId="5" borderId="10" xfId="0" applyFont="1" applyFill="1" applyBorder="1" applyAlignment="1">
      <alignment horizontal="center" vertical="center" shrinkToFit="1" readingOrder="1"/>
    </xf>
    <xf numFmtId="0" fontId="6" fillId="6" borderId="2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 wrapText="1" shrinkToFit="1" readingOrder="1"/>
    </xf>
    <xf numFmtId="0" fontId="11" fillId="6" borderId="2" xfId="0" applyFont="1" applyFill="1" applyBorder="1" applyAlignment="1">
      <alignment horizontal="center" vertical="center" shrinkToFit="1" readingOrder="1"/>
    </xf>
    <xf numFmtId="0" fontId="11" fillId="5" borderId="5" xfId="0" applyFont="1" applyFill="1" applyBorder="1" applyAlignment="1">
      <alignment horizontal="center" vertical="center" shrinkToFit="1" readingOrder="1"/>
    </xf>
    <xf numFmtId="0" fontId="12" fillId="5" borderId="11" xfId="0" applyFont="1" applyFill="1" applyBorder="1" applyAlignment="1">
      <alignment horizontal="center" vertical="center" wrapText="1" shrinkToFit="1" readingOrder="1"/>
    </xf>
    <xf numFmtId="0" fontId="12" fillId="5" borderId="12" xfId="0" applyFont="1" applyFill="1" applyBorder="1" applyAlignment="1">
      <alignment horizontal="center" vertical="center" shrinkToFit="1" readingOrder="1"/>
    </xf>
    <xf numFmtId="0" fontId="12" fillId="5" borderId="13" xfId="0" applyFont="1" applyFill="1" applyBorder="1" applyAlignment="1">
      <alignment horizontal="center" vertical="center" shrinkToFit="1" readingOrder="1"/>
    </xf>
    <xf numFmtId="176" fontId="10" fillId="6" borderId="2" xfId="0" applyNumberFormat="1" applyFont="1" applyFill="1" applyBorder="1" applyAlignment="1">
      <alignment horizontal="right" vertical="center" shrinkToFit="1" readingOrder="1"/>
    </xf>
    <xf numFmtId="0" fontId="12" fillId="5" borderId="14" xfId="0" applyFont="1" applyFill="1" applyBorder="1" applyAlignment="1">
      <alignment horizontal="center" vertical="center" shrinkToFit="1" readingOrder="1"/>
    </xf>
    <xf numFmtId="0" fontId="12" fillId="5" borderId="15" xfId="0" applyFont="1" applyFill="1" applyBorder="1" applyAlignment="1">
      <alignment horizontal="center" vertical="center" shrinkToFit="1" readingOrder="1"/>
    </xf>
    <xf numFmtId="0" fontId="12" fillId="5" borderId="16" xfId="0" applyFont="1" applyFill="1" applyBorder="1" applyAlignment="1">
      <alignment horizontal="center" vertical="center" shrinkToFit="1" readingOrder="1"/>
    </xf>
    <xf numFmtId="176" fontId="10" fillId="6" borderId="5" xfId="0" applyNumberFormat="1" applyFont="1" applyFill="1" applyBorder="1" applyAlignment="1">
      <alignment horizontal="right" vertical="center" shrinkToFit="1" readingOrder="1"/>
    </xf>
    <xf numFmtId="176" fontId="10" fillId="6" borderId="6" xfId="0" applyNumberFormat="1" applyFont="1" applyFill="1" applyBorder="1" applyAlignment="1">
      <alignment horizontal="right" vertical="center" shrinkToFit="1" readingOrder="1"/>
    </xf>
    <xf numFmtId="0" fontId="2" fillId="7" borderId="2" xfId="0" applyFont="1" applyFill="1" applyBorder="1" applyAlignment="1">
      <alignment horizontal="center" vertical="center" shrinkToFit="1"/>
    </xf>
    <xf numFmtId="0" fontId="10" fillId="5" borderId="12" xfId="0" applyFont="1" applyFill="1" applyBorder="1" applyAlignment="1">
      <alignment horizontal="center" shrinkToFit="1" readingOrder="1"/>
    </xf>
    <xf numFmtId="0" fontId="10" fillId="5" borderId="13" xfId="0" applyFont="1" applyFill="1" applyBorder="1" applyAlignment="1">
      <alignment horizontal="center" vertical="center" shrinkToFit="1" readingOrder="1"/>
    </xf>
    <xf numFmtId="0" fontId="10" fillId="5" borderId="0" xfId="0" applyFont="1" applyFill="1" applyAlignment="1">
      <alignment horizontal="center" shrinkToFit="1" readingOrder="1"/>
    </xf>
    <xf numFmtId="0" fontId="10" fillId="5" borderId="3" xfId="0" applyFont="1" applyFill="1" applyBorder="1" applyAlignment="1">
      <alignment horizontal="center" vertical="center" shrinkToFit="1" readingOrder="1"/>
    </xf>
    <xf numFmtId="0" fontId="10" fillId="5" borderId="15" xfId="0" applyFont="1" applyFill="1" applyBorder="1" applyAlignment="1">
      <alignment horizontal="center" shrinkToFit="1" readingOrder="1"/>
    </xf>
    <xf numFmtId="0" fontId="10" fillId="5" borderId="16" xfId="0" applyFont="1" applyFill="1" applyBorder="1" applyAlignment="1">
      <alignment horizontal="center" vertical="center" shrinkToFit="1" readingOrder="1"/>
    </xf>
    <xf numFmtId="0" fontId="10" fillId="0" borderId="15" xfId="0" applyFont="1" applyFill="1" applyBorder="1" applyAlignment="1">
      <alignment horizontal="center" shrinkToFit="1" readingOrder="1"/>
    </xf>
    <xf numFmtId="0" fontId="10" fillId="0" borderId="12" xfId="0" applyFont="1" applyFill="1" applyBorder="1" applyAlignment="1">
      <alignment horizontal="center" shrinkToFit="1" readingOrder="1"/>
    </xf>
    <xf numFmtId="0" fontId="10" fillId="0" borderId="9" xfId="0" applyFont="1" applyFill="1" applyBorder="1" applyAlignment="1">
      <alignment horizontal="center" shrinkToFit="1" readingOrder="1"/>
    </xf>
    <xf numFmtId="0" fontId="10" fillId="5" borderId="6" xfId="0" applyFont="1" applyFill="1" applyBorder="1" applyAlignment="1">
      <alignment horizontal="center" vertical="center" shrinkToFit="1" readingOrder="1"/>
    </xf>
    <xf numFmtId="0" fontId="10" fillId="5" borderId="9" xfId="0" applyFont="1" applyFill="1" applyBorder="1" applyAlignment="1">
      <alignment horizontal="center" wrapText="1" shrinkToFit="1" readingOrder="1"/>
    </xf>
    <xf numFmtId="0" fontId="10" fillId="5" borderId="9" xfId="0" applyFont="1" applyFill="1" applyBorder="1" applyAlignment="1">
      <alignment horizontal="center" shrinkToFit="1" readingOrder="1"/>
    </xf>
    <xf numFmtId="0" fontId="10" fillId="5" borderId="11" xfId="0" applyFont="1" applyFill="1" applyBorder="1" applyAlignment="1">
      <alignment horizontal="center" shrinkToFit="1" readingOrder="1"/>
    </xf>
    <xf numFmtId="176" fontId="10" fillId="6" borderId="5" xfId="0" applyNumberFormat="1" applyFont="1" applyFill="1" applyBorder="1" applyAlignment="1">
      <alignment horizontal="center" vertical="center" shrinkToFit="1" readingOrder="1"/>
    </xf>
    <xf numFmtId="0" fontId="10" fillId="5" borderId="14" xfId="0" applyFont="1" applyFill="1" applyBorder="1" applyAlignment="1">
      <alignment horizontal="center" shrinkToFit="1" readingOrder="1"/>
    </xf>
    <xf numFmtId="176" fontId="10" fillId="6" borderId="6" xfId="0" applyNumberFormat="1" applyFont="1" applyFill="1" applyBorder="1" applyAlignment="1">
      <alignment horizontal="center" vertical="center" shrinkToFit="1" readingOrder="1"/>
    </xf>
    <xf numFmtId="0" fontId="9" fillId="5" borderId="0" xfId="0" applyFont="1" applyFill="1" applyBorder="1" applyAlignment="1">
      <alignment horizontal="right" vertical="center"/>
    </xf>
    <xf numFmtId="0" fontId="2" fillId="5" borderId="0" xfId="0" applyFont="1" applyFill="1" applyAlignment="1">
      <alignment vertical="center" shrinkToFit="1" readingOrder="1"/>
    </xf>
    <xf numFmtId="0" fontId="2" fillId="5" borderId="0" xfId="0" applyFont="1" applyFill="1" applyAlignment="1">
      <alignment horizontal="center" vertical="center" shrinkToFit="1" readingOrder="1"/>
    </xf>
    <xf numFmtId="176" fontId="10" fillId="5" borderId="5" xfId="0" applyNumberFormat="1" applyFont="1" applyFill="1" applyBorder="1" applyAlignment="1">
      <alignment horizontal="center" vertical="center" shrinkToFit="1" readingOrder="1"/>
    </xf>
    <xf numFmtId="0" fontId="2" fillId="5" borderId="4" xfId="0" applyFont="1" applyFill="1" applyBorder="1" applyAlignment="1">
      <alignment horizontal="left" vertical="center"/>
    </xf>
    <xf numFmtId="0" fontId="2" fillId="5" borderId="0" xfId="0" applyFont="1" applyFill="1" applyAlignment="1">
      <alignment horizontal="center" vertical="center" shrinkToFit="1"/>
    </xf>
    <xf numFmtId="0" fontId="2" fillId="5" borderId="0" xfId="0" applyFont="1" applyFill="1" applyAlignment="1">
      <alignment horizontal="left" vertical="center" shrinkToFit="1"/>
    </xf>
    <xf numFmtId="176" fontId="10" fillId="5" borderId="7" xfId="0" applyNumberFormat="1" applyFont="1" applyFill="1" applyBorder="1" applyAlignment="1">
      <alignment horizontal="center" vertical="center" shrinkToFit="1" readingOrder="1"/>
    </xf>
    <xf numFmtId="176" fontId="10" fillId="5" borderId="5" xfId="0" applyNumberFormat="1" applyFont="1" applyFill="1" applyBorder="1" applyAlignment="1">
      <alignment horizontal="right" vertical="center" shrinkToFit="1" readingOrder="1"/>
    </xf>
    <xf numFmtId="176" fontId="10" fillId="5" borderId="6" xfId="0" applyNumberFormat="1" applyFont="1" applyFill="1" applyBorder="1" applyAlignment="1">
      <alignment horizontal="right" vertical="center" shrinkToFit="1" readingOrder="1"/>
    </xf>
    <xf numFmtId="0" fontId="12" fillId="5" borderId="2" xfId="0" applyFont="1" applyFill="1" applyBorder="1" applyAlignment="1">
      <alignment horizontal="center" vertical="center" wrapText="1" shrinkToFit="1" readingOrder="1"/>
    </xf>
    <xf numFmtId="176" fontId="10" fillId="5" borderId="2" xfId="0" applyNumberFormat="1" applyFont="1" applyFill="1" applyBorder="1" applyAlignment="1">
      <alignment horizontal="right" vertical="center" shrinkToFit="1" readingOrder="1"/>
    </xf>
    <xf numFmtId="0" fontId="2" fillId="8" borderId="2" xfId="0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right" vertical="center" shrinkToFit="1" readingOrder="1"/>
    </xf>
    <xf numFmtId="176" fontId="10" fillId="5" borderId="6" xfId="0" applyNumberFormat="1" applyFont="1" applyFill="1" applyBorder="1" applyAlignment="1">
      <alignment horizontal="center" vertical="center" shrinkToFit="1" readingOrder="1"/>
    </xf>
    <xf numFmtId="0" fontId="0" fillId="0" borderId="2" xfId="0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shrinkToFit="1" readingOrder="1"/>
    </xf>
    <xf numFmtId="0" fontId="10" fillId="0" borderId="18" xfId="0" applyFont="1" applyFill="1" applyBorder="1" applyAlignment="1">
      <alignment horizontal="center" shrinkToFit="1" readingOrder="1"/>
    </xf>
    <xf numFmtId="0" fontId="10" fillId="0" borderId="19" xfId="0" applyFont="1" applyFill="1" applyBorder="1" applyAlignment="1">
      <alignment horizontal="center" shrinkToFit="1" readingOrder="1"/>
    </xf>
    <xf numFmtId="0" fontId="10" fillId="5" borderId="8" xfId="0" applyFont="1" applyFill="1" applyBorder="1" applyAlignment="1">
      <alignment horizontal="center" vertical="center" textRotation="255" shrinkToFit="1" readingOrder="1"/>
    </xf>
    <xf numFmtId="0" fontId="10" fillId="5" borderId="9" xfId="0" applyFont="1" applyFill="1" applyBorder="1" applyAlignment="1">
      <alignment horizontal="center" vertical="center" textRotation="255" shrinkToFit="1" readingOrder="1"/>
    </xf>
    <xf numFmtId="0" fontId="10" fillId="5" borderId="10" xfId="0" applyFont="1" applyFill="1" applyBorder="1" applyAlignment="1">
      <alignment horizontal="center" vertical="center" textRotation="255" shrinkToFit="1" readingOrder="1"/>
    </xf>
    <xf numFmtId="0" fontId="0" fillId="0" borderId="0" xfId="0" applyBorder="1" applyAlignment="1">
      <alignment vertical="center"/>
    </xf>
    <xf numFmtId="0" fontId="11" fillId="0" borderId="11" xfId="0" applyFont="1" applyFill="1" applyBorder="1" applyAlignment="1">
      <alignment horizontal="center" vertical="center" shrinkToFit="1" readingOrder="1"/>
    </xf>
    <xf numFmtId="0" fontId="11" fillId="0" borderId="13" xfId="0" applyFont="1" applyFill="1" applyBorder="1" applyAlignment="1">
      <alignment horizontal="center" vertical="center" shrinkToFit="1" readingOrder="1"/>
    </xf>
    <xf numFmtId="0" fontId="11" fillId="0" borderId="2" xfId="0" applyFont="1" applyFill="1" applyBorder="1" applyAlignment="1">
      <alignment horizontal="center" vertical="center" shrinkToFit="1" readingOrder="1"/>
    </xf>
    <xf numFmtId="0" fontId="11" fillId="6" borderId="2" xfId="0" applyFont="1" applyFill="1" applyBorder="1" applyAlignment="1">
      <alignment vertical="center" shrinkToFit="1" readingOrder="1"/>
    </xf>
    <xf numFmtId="0" fontId="0" fillId="6" borderId="2" xfId="0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 shrinkToFit="1" readingOrder="1"/>
    </xf>
    <xf numFmtId="0" fontId="11" fillId="0" borderId="3" xfId="0" applyFont="1" applyFill="1" applyBorder="1" applyAlignment="1">
      <alignment horizontal="center" vertical="center" shrinkToFit="1" readingOrder="1"/>
    </xf>
    <xf numFmtId="0" fontId="11" fillId="0" borderId="14" xfId="0" applyFont="1" applyFill="1" applyBorder="1" applyAlignment="1">
      <alignment horizontal="center" vertical="center" shrinkToFit="1" readingOrder="1"/>
    </xf>
    <xf numFmtId="0" fontId="11" fillId="0" borderId="16" xfId="0" applyFont="1" applyFill="1" applyBorder="1" applyAlignment="1">
      <alignment horizontal="center" vertical="center" shrinkToFit="1" readingOrder="1"/>
    </xf>
    <xf numFmtId="38" fontId="0" fillId="0" borderId="0" xfId="1" applyFont="1" applyBorder="1">
      <alignment vertical="center"/>
    </xf>
    <xf numFmtId="176" fontId="10" fillId="6" borderId="2" xfId="0" applyNumberFormat="1" applyFont="1" applyFill="1" applyBorder="1" applyAlignment="1">
      <alignment vertical="center" shrinkToFit="1" readingOrder="1"/>
    </xf>
    <xf numFmtId="0" fontId="10" fillId="7" borderId="5" xfId="0" applyFont="1" applyFill="1" applyBorder="1" applyAlignment="1">
      <alignment horizontal="center" shrinkToFit="1" readingOrder="1"/>
    </xf>
    <xf numFmtId="0" fontId="11" fillId="5" borderId="9" xfId="0" applyFont="1" applyFill="1" applyBorder="1" applyAlignment="1">
      <alignment horizontal="center" vertical="center" wrapText="1" shrinkToFit="1" readingOrder="1"/>
    </xf>
    <xf numFmtId="0" fontId="11" fillId="5" borderId="10" xfId="0" applyFont="1" applyFill="1" applyBorder="1" applyAlignment="1">
      <alignment horizontal="center" vertical="center" wrapText="1" shrinkToFit="1" readingOrder="1"/>
    </xf>
    <xf numFmtId="0" fontId="0" fillId="4" borderId="2" xfId="0" applyFill="1" applyBorder="1" applyAlignment="1">
      <alignment vertical="center" shrinkToFit="1"/>
    </xf>
    <xf numFmtId="0" fontId="10" fillId="7" borderId="7" xfId="0" applyFont="1" applyFill="1" applyBorder="1" applyAlignment="1">
      <alignment horizontal="center" shrinkToFit="1" readingOrder="1"/>
    </xf>
    <xf numFmtId="176" fontId="0" fillId="6" borderId="5" xfId="0" applyNumberFormat="1" applyFill="1" applyBorder="1" applyAlignment="1">
      <alignment vertical="center" shrinkToFit="1"/>
    </xf>
    <xf numFmtId="0" fontId="0" fillId="6" borderId="6" xfId="0" applyFill="1" applyBorder="1" applyAlignment="1">
      <alignment vertical="center" shrinkToFit="1"/>
    </xf>
    <xf numFmtId="176" fontId="0" fillId="6" borderId="5" xfId="0" applyNumberFormat="1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shrinkToFit="1" readingOrder="1"/>
    </xf>
    <xf numFmtId="0" fontId="10" fillId="0" borderId="13" xfId="0" applyFont="1" applyFill="1" applyBorder="1" applyAlignment="1">
      <alignment horizontal="center" shrinkToFit="1" readingOrder="1"/>
    </xf>
    <xf numFmtId="177" fontId="10" fillId="6" borderId="5" xfId="0" applyNumberFormat="1" applyFont="1" applyFill="1" applyBorder="1" applyAlignment="1">
      <alignment horizontal="right" vertical="center" shrinkToFit="1" readingOrder="1"/>
    </xf>
    <xf numFmtId="0" fontId="10" fillId="0" borderId="14" xfId="0" applyFont="1" applyFill="1" applyBorder="1" applyAlignment="1">
      <alignment horizontal="center" shrinkToFit="1" readingOrder="1"/>
    </xf>
    <xf numFmtId="0" fontId="10" fillId="0" borderId="16" xfId="0" applyFont="1" applyFill="1" applyBorder="1" applyAlignment="1">
      <alignment horizontal="center" shrinkToFit="1" readingOrder="1"/>
    </xf>
    <xf numFmtId="177" fontId="10" fillId="6" borderId="6" xfId="0" applyNumberFormat="1" applyFont="1" applyFill="1" applyBorder="1" applyAlignment="1">
      <alignment horizontal="right" vertical="center" shrinkToFit="1" readingOrder="1"/>
    </xf>
    <xf numFmtId="0" fontId="10" fillId="7" borderId="6" xfId="0" applyFont="1" applyFill="1" applyBorder="1" applyAlignment="1">
      <alignment horizontal="center" shrinkToFit="1" readingOrder="1"/>
    </xf>
    <xf numFmtId="0" fontId="11" fillId="5" borderId="11" xfId="0" applyFont="1" applyFill="1" applyBorder="1" applyAlignment="1">
      <alignment horizontal="center" vertical="center" shrinkToFit="1" readingOrder="1"/>
    </xf>
    <xf numFmtId="0" fontId="11" fillId="5" borderId="12" xfId="0" applyFont="1" applyFill="1" applyBorder="1" applyAlignment="1">
      <alignment horizontal="center" vertical="center" shrinkToFit="1" readingOrder="1"/>
    </xf>
    <xf numFmtId="0" fontId="11" fillId="5" borderId="13" xfId="0" applyFont="1" applyFill="1" applyBorder="1" applyAlignment="1">
      <alignment horizontal="center" vertical="center" shrinkToFit="1" readingOrder="1"/>
    </xf>
    <xf numFmtId="0" fontId="11" fillId="5" borderId="5" xfId="0" applyFont="1" applyFill="1" applyBorder="1" applyAlignment="1">
      <alignment horizontal="left" vertical="center" shrinkToFit="1" readingOrder="1"/>
    </xf>
    <xf numFmtId="0" fontId="7" fillId="5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 vertical="center" shrinkToFit="1"/>
    </xf>
    <xf numFmtId="0" fontId="11" fillId="5" borderId="4" xfId="0" applyFont="1" applyFill="1" applyBorder="1" applyAlignment="1">
      <alignment horizontal="center" vertical="center" shrinkToFit="1" readingOrder="1"/>
    </xf>
    <xf numFmtId="0" fontId="11" fillId="5" borderId="0" xfId="0" applyFont="1" applyFill="1" applyBorder="1" applyAlignment="1">
      <alignment horizontal="center" vertical="center" shrinkToFit="1" readingOrder="1"/>
    </xf>
    <xf numFmtId="0" fontId="11" fillId="5" borderId="3" xfId="0" applyFont="1" applyFill="1" applyBorder="1" applyAlignment="1">
      <alignment horizontal="center" vertical="center" shrinkToFit="1" readingOrder="1"/>
    </xf>
    <xf numFmtId="0" fontId="11" fillId="5" borderId="7" xfId="0" applyFont="1" applyFill="1" applyBorder="1" applyAlignment="1">
      <alignment horizontal="left" vertical="center" shrinkToFit="1" readingOrder="1"/>
    </xf>
    <xf numFmtId="0" fontId="11" fillId="5" borderId="14" xfId="0" applyFont="1" applyFill="1" applyBorder="1" applyAlignment="1">
      <alignment horizontal="center" vertical="center" shrinkToFit="1" readingOrder="1"/>
    </xf>
    <xf numFmtId="0" fontId="11" fillId="5" borderId="15" xfId="0" applyFont="1" applyFill="1" applyBorder="1" applyAlignment="1">
      <alignment horizontal="center" vertical="center" shrinkToFit="1" readingOrder="1"/>
    </xf>
    <xf numFmtId="0" fontId="11" fillId="5" borderId="16" xfId="0" applyFont="1" applyFill="1" applyBorder="1" applyAlignment="1">
      <alignment horizontal="center" vertical="center" shrinkToFit="1" readingOrder="1"/>
    </xf>
    <xf numFmtId="0" fontId="11" fillId="5" borderId="6" xfId="0" applyFont="1" applyFill="1" applyBorder="1" applyAlignment="1">
      <alignment horizontal="left" vertical="center" shrinkToFit="1" readingOrder="1"/>
    </xf>
    <xf numFmtId="0" fontId="10" fillId="5" borderId="4" xfId="0" applyFont="1" applyFill="1" applyBorder="1" applyAlignment="1">
      <alignment horizontal="center" shrinkToFit="1" readingOrder="1"/>
    </xf>
    <xf numFmtId="0" fontId="10" fillId="5" borderId="0" xfId="0" applyFont="1" applyFill="1" applyBorder="1" applyAlignment="1">
      <alignment horizontal="center" shrinkToFit="1" readingOrder="1"/>
    </xf>
    <xf numFmtId="0" fontId="2" fillId="8" borderId="5" xfId="0" applyFont="1" applyFill="1" applyBorder="1" applyAlignment="1">
      <alignment horizontal="center" vertical="center"/>
    </xf>
    <xf numFmtId="176" fontId="0" fillId="6" borderId="2" xfId="0" applyNumberFormat="1" applyFill="1" applyBorder="1" applyAlignment="1">
      <alignment horizontal="center" vertical="center" shrinkToFit="1"/>
    </xf>
    <xf numFmtId="0" fontId="2" fillId="8" borderId="7" xfId="0" applyFont="1" applyFill="1" applyBorder="1" applyAlignment="1">
      <alignment horizontal="center" vertical="center"/>
    </xf>
    <xf numFmtId="176" fontId="10" fillId="5" borderId="7" xfId="0" applyNumberFormat="1" applyFont="1" applyFill="1" applyBorder="1" applyAlignment="1">
      <alignment horizontal="right" vertical="center" shrinkToFit="1" readingOrder="1"/>
    </xf>
    <xf numFmtId="0" fontId="0" fillId="6" borderId="2" xfId="0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right" vertical="center" shrinkToFit="1" readingOrder="1"/>
    </xf>
    <xf numFmtId="176" fontId="10" fillId="0" borderId="6" xfId="0" applyNumberFormat="1" applyFont="1" applyFill="1" applyBorder="1" applyAlignment="1">
      <alignment horizontal="right" vertical="center" shrinkToFit="1" readingOrder="1"/>
    </xf>
    <xf numFmtId="0" fontId="10" fillId="5" borderId="11" xfId="0" applyFont="1" applyFill="1" applyBorder="1" applyAlignment="1">
      <alignment horizontal="center" wrapText="1" shrinkToFit="1" readingOrder="1"/>
    </xf>
    <xf numFmtId="0" fontId="10" fillId="5" borderId="13" xfId="0" applyFont="1" applyFill="1" applyBorder="1" applyAlignment="1">
      <alignment horizontal="center" shrinkToFit="1" readingOrder="1"/>
    </xf>
    <xf numFmtId="0" fontId="10" fillId="5" borderId="16" xfId="0" applyFont="1" applyFill="1" applyBorder="1" applyAlignment="1">
      <alignment horizontal="center" shrinkToFit="1" readingOrder="1"/>
    </xf>
    <xf numFmtId="0" fontId="0" fillId="0" borderId="0" xfId="0" applyAlignment="1">
      <alignment vertical="center" wrapText="1"/>
    </xf>
  </cellXfs>
  <cellStyles count="2">
    <cellStyle name="標準" xfId="0" builtinId="0"/>
    <cellStyle name="桁区切り" xfId="1" builtinId="6"/>
  </cellStyles>
  <dxfs count="29">
    <dxf>
      <font>
        <color theme="9" tint="0.8"/>
      </font>
    </dxf>
    <dxf>
      <font>
        <color theme="9" tint="0.8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8"/>
      </font>
    </dxf>
    <dxf>
      <font>
        <color theme="0"/>
      </font>
    </dxf>
    <dxf>
      <font>
        <color theme="0"/>
      </font>
    </dxf>
    <dxf>
      <font>
        <color theme="9" tint="0.8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8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8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123825</xdr:colOff>
      <xdr:row>0</xdr:row>
      <xdr:rowOff>0</xdr:rowOff>
    </xdr:from>
    <xdr:to xmlns:xdr="http://schemas.openxmlformats.org/drawingml/2006/spreadsheetDrawing">
      <xdr:col>29</xdr:col>
      <xdr:colOff>0</xdr:colOff>
      <xdr:row>2</xdr:row>
      <xdr:rowOff>0</xdr:rowOff>
    </xdr:to>
    <xdr:sp macro="" textlink="">
      <xdr:nvSpPr>
        <xdr:cNvPr id="2" name="テキスト ボックス 8"/>
        <xdr:cNvSpPr txBox="1">
          <a:spLocks noChangeArrowheads="1"/>
        </xdr:cNvSpPr>
      </xdr:nvSpPr>
      <xdr:spPr>
        <a:xfrm>
          <a:off x="123825" y="0"/>
          <a:ext cx="6753225" cy="49530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2000" b="1">
              <a:latin typeface="BIZ UDゴシック"/>
              <a:ea typeface="BIZ UDゴシック"/>
              <a:cs typeface="メイリオ"/>
            </a:rPr>
            <a:t>くすのきプラザ試算シート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95250</xdr:colOff>
      <xdr:row>0</xdr:row>
      <xdr:rowOff>0</xdr:rowOff>
    </xdr:from>
    <xdr:to xmlns:xdr="http://schemas.openxmlformats.org/drawingml/2006/spreadsheetDrawing">
      <xdr:col>24</xdr:col>
      <xdr:colOff>0</xdr:colOff>
      <xdr:row>2</xdr:row>
      <xdr:rowOff>0</xdr:rowOff>
    </xdr:to>
    <xdr:sp macro="" textlink="">
      <xdr:nvSpPr>
        <xdr:cNvPr id="2" name="テキスト ボックス 8"/>
        <xdr:cNvSpPr txBox="1">
          <a:spLocks noChangeArrowheads="1"/>
        </xdr:cNvSpPr>
      </xdr:nvSpPr>
      <xdr:spPr>
        <a:xfrm>
          <a:off x="95250" y="0"/>
          <a:ext cx="8524875" cy="47625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800" b="1" kern="1200">
              <a:solidFill>
                <a:schemeClr val="tx1"/>
              </a:solidFill>
              <a:effectLst/>
              <a:latin typeface="BIZ UDゴシック"/>
              <a:ea typeface="BIZ UDゴシック"/>
              <a:cs typeface="+mn-cs"/>
            </a:rPr>
            <a:t>道路灯試算シート</a:t>
          </a:r>
          <a:endParaRPr lang="ja-JP" altLang="ja-JP">
            <a:effectLst/>
            <a:latin typeface="BIZ UDゴシック"/>
            <a:ea typeface="BIZ UD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F29"/>
  <sheetViews>
    <sheetView view="pageBreakPreview" topLeftCell="A10" zoomScaleSheetLayoutView="100" workbookViewId="0">
      <selection activeCell="A2" sqref="A2:D2"/>
    </sheetView>
  </sheetViews>
  <sheetFormatPr defaultRowHeight="18.75"/>
  <cols>
    <col min="1" max="1" width="17.375" customWidth="1"/>
    <col min="2" max="4" width="19.25" customWidth="1"/>
  </cols>
  <sheetData>
    <row r="1" spans="1:6" ht="18" customHeight="1">
      <c r="A1" s="1"/>
      <c r="B1" s="16"/>
      <c r="C1" s="25"/>
      <c r="D1" s="35"/>
    </row>
    <row r="2" spans="1:6" ht="33" customHeight="1">
      <c r="A2" s="2" t="s">
        <v>203</v>
      </c>
      <c r="B2" s="2"/>
      <c r="C2" s="2"/>
      <c r="D2" s="2"/>
    </row>
    <row r="3" spans="1:6" ht="39" customHeight="1">
      <c r="A3" s="3"/>
      <c r="B3" s="4" t="s">
        <v>179</v>
      </c>
      <c r="C3" s="26" t="s">
        <v>210</v>
      </c>
      <c r="D3" s="4" t="s">
        <v>159</v>
      </c>
    </row>
    <row r="4" spans="1:6" ht="50.25" customHeight="1">
      <c r="A4" s="4" t="s">
        <v>216</v>
      </c>
      <c r="B4" s="17">
        <f>くすのきプラザ試算シート!W146</f>
        <v>224124</v>
      </c>
      <c r="C4" s="27">
        <f>くすのきプラザ試算シート!AV146</f>
        <v>0</v>
      </c>
      <c r="D4" s="27">
        <f>B4-C4</f>
        <v>224124</v>
      </c>
      <c r="F4" s="37"/>
    </row>
    <row r="5" spans="1:6" ht="50.25" customHeight="1">
      <c r="A5" s="4" t="s">
        <v>28</v>
      </c>
      <c r="B5" s="17">
        <f>道路灯試算シート!S31</f>
        <v>638643.42000000004</v>
      </c>
      <c r="C5" s="27">
        <f>道路灯試算シート!AS31</f>
        <v>0</v>
      </c>
      <c r="D5" s="27">
        <f>B5-C5</f>
        <v>638643.42000000004</v>
      </c>
      <c r="F5" s="37"/>
    </row>
    <row r="6" spans="1:6" ht="50.25" customHeight="1">
      <c r="A6" s="5"/>
      <c r="B6" s="18" t="s">
        <v>179</v>
      </c>
      <c r="C6" s="6" t="s">
        <v>210</v>
      </c>
      <c r="D6" s="6" t="s">
        <v>160</v>
      </c>
    </row>
    <row r="7" spans="1:6" ht="50.25" customHeight="1">
      <c r="A7" s="6" t="s">
        <v>216</v>
      </c>
      <c r="B7" s="17">
        <f>くすのきプラザ試算シート!Z146</f>
        <v>114527.364</v>
      </c>
      <c r="C7" s="27">
        <f>くすのきプラザ試算シート!AY146</f>
        <v>0</v>
      </c>
      <c r="D7" s="27">
        <f>B7-C7</f>
        <v>114527.364</v>
      </c>
    </row>
    <row r="8" spans="1:6" ht="50.25" customHeight="1">
      <c r="A8" s="6" t="s">
        <v>28</v>
      </c>
      <c r="B8" s="17">
        <f>道路灯試算シート!U31</f>
        <v>326346.78761999996</v>
      </c>
      <c r="C8" s="27">
        <f>道路灯試算シート!AU31</f>
        <v>0</v>
      </c>
      <c r="D8" s="27">
        <f>B8-C8</f>
        <v>326346.78761999996</v>
      </c>
    </row>
    <row r="9" spans="1:6" ht="50.25" customHeight="1">
      <c r="A9" s="7"/>
      <c r="B9" s="8" t="s">
        <v>179</v>
      </c>
      <c r="C9" s="28" t="s">
        <v>210</v>
      </c>
      <c r="D9" s="28" t="s">
        <v>6</v>
      </c>
      <c r="F9" s="37"/>
    </row>
    <row r="10" spans="1:6" ht="50.25" customHeight="1">
      <c r="A10" s="8" t="s">
        <v>216</v>
      </c>
      <c r="B10" s="17">
        <f>くすのきプラザ試算シート!AB146</f>
        <v>7844340</v>
      </c>
      <c r="C10" s="27">
        <f>くすのきプラザ試算シート!BA146</f>
        <v>0</v>
      </c>
      <c r="D10" s="27">
        <f>B10-C10</f>
        <v>7844340</v>
      </c>
      <c r="F10" s="37"/>
    </row>
    <row r="11" spans="1:6" ht="50.25" customHeight="1">
      <c r="A11" s="8" t="s">
        <v>28</v>
      </c>
      <c r="B11" s="17">
        <f>道路灯試算シート!W31</f>
        <v>12362486.4</v>
      </c>
      <c r="C11" s="27">
        <f>道路灯試算シート!AW31</f>
        <v>0</v>
      </c>
      <c r="D11" s="27">
        <f>B11-C11</f>
        <v>12362486.4</v>
      </c>
      <c r="F11" s="37"/>
    </row>
    <row r="12" spans="1:6">
      <c r="A12" s="9"/>
      <c r="B12" s="19"/>
      <c r="C12" s="29"/>
      <c r="D12" s="36"/>
    </row>
    <row r="13" spans="1:6">
      <c r="A13" s="10" t="s">
        <v>116</v>
      </c>
      <c r="B13" s="19"/>
      <c r="C13" s="29"/>
      <c r="D13" s="36"/>
    </row>
    <row r="14" spans="1:6">
      <c r="A14" s="11" t="s">
        <v>128</v>
      </c>
      <c r="B14" s="20"/>
      <c r="C14" s="11" t="s">
        <v>193</v>
      </c>
      <c r="D14" s="16"/>
    </row>
    <row r="15" spans="1:6">
      <c r="A15" s="12" t="s">
        <v>161</v>
      </c>
      <c r="B15" s="21"/>
      <c r="C15" s="30" t="s">
        <v>167</v>
      </c>
      <c r="D15" s="30"/>
    </row>
    <row r="16" spans="1:6">
      <c r="A16" s="12" t="s">
        <v>172</v>
      </c>
      <c r="B16" s="21"/>
      <c r="C16" s="31" t="s">
        <v>42</v>
      </c>
      <c r="D16" s="31" t="s">
        <v>162</v>
      </c>
    </row>
    <row r="17" spans="1:4">
      <c r="A17" s="12" t="s">
        <v>118</v>
      </c>
      <c r="B17" s="21"/>
      <c r="C17" s="32" t="s">
        <v>163</v>
      </c>
      <c r="D17" s="32" t="s">
        <v>168</v>
      </c>
    </row>
    <row r="18" spans="1:4">
      <c r="A18" s="13"/>
      <c r="B18" s="16"/>
      <c r="C18" s="32" t="s">
        <v>13</v>
      </c>
      <c r="D18" s="32" t="s">
        <v>200</v>
      </c>
    </row>
    <row r="19" spans="1:4">
      <c r="A19" s="10"/>
      <c r="B19" s="22"/>
      <c r="C19" s="32" t="s">
        <v>49</v>
      </c>
      <c r="D19" s="32" t="s">
        <v>169</v>
      </c>
    </row>
    <row r="20" spans="1:4">
      <c r="A20" s="10"/>
      <c r="B20" s="22"/>
      <c r="C20" s="32" t="s">
        <v>164</v>
      </c>
      <c r="D20" s="32" t="s">
        <v>170</v>
      </c>
    </row>
    <row r="21" spans="1:4">
      <c r="A21" s="9"/>
      <c r="B21" s="9"/>
      <c r="C21" s="32" t="s">
        <v>165</v>
      </c>
      <c r="D21" s="32" t="s">
        <v>201</v>
      </c>
    </row>
    <row r="22" spans="1:4">
      <c r="A22" s="9"/>
      <c r="B22" s="9"/>
      <c r="C22" s="32" t="s">
        <v>166</v>
      </c>
      <c r="D22" s="32" t="s">
        <v>171</v>
      </c>
    </row>
    <row r="23" spans="1:4">
      <c r="A23" s="9"/>
      <c r="B23" s="9"/>
      <c r="C23" s="33" t="s">
        <v>54</v>
      </c>
      <c r="D23" s="33"/>
    </row>
    <row r="24" spans="1:4">
      <c r="A24" s="9"/>
      <c r="B24" s="9"/>
      <c r="C24" s="34" t="s">
        <v>118</v>
      </c>
      <c r="D24" s="34"/>
    </row>
    <row r="25" spans="1:4">
      <c r="A25" s="14"/>
      <c r="B25" s="23"/>
    </row>
    <row r="26" spans="1:4">
      <c r="A26" s="14"/>
      <c r="B26" s="23"/>
    </row>
    <row r="27" spans="1:4">
      <c r="A27" s="14"/>
      <c r="B27" s="23"/>
    </row>
    <row r="28" spans="1:4">
      <c r="A28" s="15"/>
    </row>
    <row r="29" spans="1:4">
      <c r="A29" s="15"/>
    </row>
  </sheetData>
  <mergeCells count="4">
    <mergeCell ref="A2:D2"/>
    <mergeCell ref="C15:D15"/>
    <mergeCell ref="C23:D23"/>
    <mergeCell ref="C24:D2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6"/>
    <pageSetUpPr fitToPage="1"/>
  </sheetPr>
  <dimension ref="A1:BB149"/>
  <sheetViews>
    <sheetView view="pageBreakPreview" topLeftCell="B1" zoomScale="130" zoomScaleNormal="80" zoomScaleSheetLayoutView="130" workbookViewId="0">
      <pane ySplit="5" topLeftCell="A6" activePane="bottomLeft" state="frozen"/>
      <selection pane="bottomLeft" activeCell="AT6" sqref="AT6:AU6"/>
    </sheetView>
  </sheetViews>
  <sheetFormatPr defaultColWidth="9" defaultRowHeight="27" customHeight="1"/>
  <cols>
    <col min="1" max="2" width="1.625" style="38" customWidth="1"/>
    <col min="3" max="8" width="2.375" style="38" customWidth="1"/>
    <col min="9" max="9" width="15.5" style="38" customWidth="1"/>
    <col min="10" max="12" width="1.875" style="38" customWidth="1"/>
    <col min="13" max="13" width="1.625" style="38" customWidth="1"/>
    <col min="14" max="15" width="3.5" style="38" customWidth="1"/>
    <col min="16" max="17" width="3.125" style="38" customWidth="1"/>
    <col min="18" max="20" width="1.625" style="38" customWidth="1"/>
    <col min="21" max="25" width="2.625" style="38" customWidth="1"/>
    <col min="26" max="27" width="4.875" style="38" customWidth="1"/>
    <col min="28" max="29" width="4.5" style="38" customWidth="1"/>
    <col min="30" max="30" width="3.625" style="38" customWidth="1"/>
    <col min="31" max="34" width="3.25" style="38" customWidth="1"/>
    <col min="35" max="36" width="4.25" style="38" customWidth="1"/>
    <col min="37" max="38" width="3.375" style="38" customWidth="1"/>
    <col min="39" max="40" width="3.125" style="38" customWidth="1"/>
    <col min="41" max="42" width="3.25" style="38" customWidth="1"/>
    <col min="43" max="45" width="2.125" style="38" customWidth="1"/>
    <col min="46" max="50" width="3.25" style="38" customWidth="1"/>
    <col min="51" max="54" width="4.75" style="38" customWidth="1"/>
    <col min="55" max="16384" width="9" style="38"/>
  </cols>
  <sheetData>
    <row r="1" spans="1:54" ht="21" customHeight="1">
      <c r="AD1" s="80"/>
    </row>
    <row r="2" spans="1:54" ht="18" customHeight="1"/>
    <row r="3" spans="1:54" ht="15.75" customHeight="1">
      <c r="A3" s="39" t="s">
        <v>101</v>
      </c>
      <c r="B3" s="39"/>
      <c r="C3" s="45" t="s">
        <v>21</v>
      </c>
      <c r="D3" s="45"/>
      <c r="E3" s="45"/>
      <c r="F3" s="45"/>
      <c r="G3" s="45"/>
      <c r="H3" s="45"/>
      <c r="I3" s="47" t="s">
        <v>175</v>
      </c>
      <c r="J3" s="51" t="s">
        <v>211</v>
      </c>
      <c r="K3" s="45"/>
      <c r="L3" s="45"/>
      <c r="M3" s="53"/>
      <c r="N3" s="54" t="s">
        <v>207</v>
      </c>
      <c r="O3" s="58"/>
      <c r="P3" s="54" t="s">
        <v>206</v>
      </c>
      <c r="Q3" s="58"/>
      <c r="R3" s="63" t="s">
        <v>177</v>
      </c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42"/>
      <c r="AE3" s="45" t="s">
        <v>219</v>
      </c>
      <c r="AF3" s="45"/>
      <c r="AG3" s="45"/>
      <c r="AH3" s="53"/>
      <c r="AI3" s="76" t="s">
        <v>150</v>
      </c>
      <c r="AJ3" s="78"/>
      <c r="AK3" s="90" t="s">
        <v>192</v>
      </c>
      <c r="AL3" s="90"/>
      <c r="AM3" s="54" t="s">
        <v>207</v>
      </c>
      <c r="AN3" s="58"/>
      <c r="AO3" s="54" t="s">
        <v>206</v>
      </c>
      <c r="AP3" s="58"/>
      <c r="AQ3" s="92" t="s">
        <v>209</v>
      </c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</row>
    <row r="4" spans="1:54" ht="24.75" customHeight="1">
      <c r="A4" s="39"/>
      <c r="B4" s="39"/>
      <c r="C4" s="45"/>
      <c r="D4" s="45"/>
      <c r="E4" s="45"/>
      <c r="F4" s="45"/>
      <c r="G4" s="45"/>
      <c r="H4" s="45"/>
      <c r="I4" s="48"/>
      <c r="J4" s="45"/>
      <c r="K4" s="45"/>
      <c r="L4" s="45"/>
      <c r="M4" s="53"/>
      <c r="N4" s="55"/>
      <c r="O4" s="59"/>
      <c r="P4" s="55"/>
      <c r="Q4" s="59"/>
      <c r="R4" s="64" t="s">
        <v>4</v>
      </c>
      <c r="S4" s="66"/>
      <c r="T4" s="68"/>
      <c r="U4" s="70" t="s">
        <v>12</v>
      </c>
      <c r="V4" s="72"/>
      <c r="W4" s="74" t="s">
        <v>213</v>
      </c>
      <c r="X4" s="75"/>
      <c r="Y4" s="75"/>
      <c r="Z4" s="76" t="s">
        <v>142</v>
      </c>
      <c r="AA4" s="78"/>
      <c r="AB4" s="76" t="s">
        <v>145</v>
      </c>
      <c r="AC4" s="78"/>
      <c r="AD4" s="81"/>
      <c r="AE4" s="45"/>
      <c r="AF4" s="45"/>
      <c r="AG4" s="45"/>
      <c r="AH4" s="53"/>
      <c r="AI4" s="64"/>
      <c r="AJ4" s="68"/>
      <c r="AK4" s="90"/>
      <c r="AL4" s="90"/>
      <c r="AM4" s="55"/>
      <c r="AN4" s="59"/>
      <c r="AO4" s="55"/>
      <c r="AP4" s="59"/>
      <c r="AQ4" s="64" t="s">
        <v>4</v>
      </c>
      <c r="AR4" s="66"/>
      <c r="AS4" s="68"/>
      <c r="AT4" s="70" t="s">
        <v>12</v>
      </c>
      <c r="AU4" s="72"/>
      <c r="AV4" s="74" t="s">
        <v>213</v>
      </c>
      <c r="AW4" s="75"/>
      <c r="AX4" s="75"/>
      <c r="AY4" s="76" t="s">
        <v>142</v>
      </c>
      <c r="AZ4" s="78"/>
      <c r="BA4" s="76" t="s">
        <v>145</v>
      </c>
      <c r="BB4" s="78"/>
    </row>
    <row r="5" spans="1:54" ht="21" customHeight="1">
      <c r="A5" s="39"/>
      <c r="B5" s="39"/>
      <c r="C5" s="45"/>
      <c r="D5" s="45"/>
      <c r="E5" s="45"/>
      <c r="F5" s="45"/>
      <c r="G5" s="45"/>
      <c r="H5" s="45"/>
      <c r="I5" s="49"/>
      <c r="J5" s="45"/>
      <c r="K5" s="45"/>
      <c r="L5" s="45"/>
      <c r="M5" s="53"/>
      <c r="N5" s="56"/>
      <c r="O5" s="60"/>
      <c r="P5" s="56"/>
      <c r="Q5" s="60"/>
      <c r="R5" s="65" t="s">
        <v>149</v>
      </c>
      <c r="S5" s="67"/>
      <c r="T5" s="69"/>
      <c r="U5" s="71" t="s">
        <v>148</v>
      </c>
      <c r="V5" s="70"/>
      <c r="W5" s="65" t="s">
        <v>147</v>
      </c>
      <c r="X5" s="67"/>
      <c r="Y5" s="69"/>
      <c r="Z5" s="64" t="s">
        <v>0</v>
      </c>
      <c r="AA5" s="68"/>
      <c r="AB5" s="64" t="s">
        <v>146</v>
      </c>
      <c r="AC5" s="68"/>
      <c r="AD5" s="81"/>
      <c r="AE5" s="45"/>
      <c r="AF5" s="45"/>
      <c r="AG5" s="45"/>
      <c r="AH5" s="53"/>
      <c r="AI5" s="65"/>
      <c r="AJ5" s="69"/>
      <c r="AK5" s="90"/>
      <c r="AL5" s="90"/>
      <c r="AM5" s="56"/>
      <c r="AN5" s="60"/>
      <c r="AO5" s="56"/>
      <c r="AP5" s="60"/>
      <c r="AQ5" s="65" t="s">
        <v>202</v>
      </c>
      <c r="AR5" s="67"/>
      <c r="AS5" s="69"/>
      <c r="AT5" s="71" t="s">
        <v>208</v>
      </c>
      <c r="AU5" s="70"/>
      <c r="AV5" s="65" t="s">
        <v>147</v>
      </c>
      <c r="AW5" s="67"/>
      <c r="AX5" s="69"/>
      <c r="AY5" s="64" t="s">
        <v>0</v>
      </c>
      <c r="AZ5" s="68"/>
      <c r="BA5" s="64" t="s">
        <v>146</v>
      </c>
      <c r="BB5" s="68"/>
    </row>
    <row r="6" spans="1:54" ht="27" customHeight="1">
      <c r="A6" s="40">
        <v>1</v>
      </c>
      <c r="B6" s="43"/>
      <c r="C6" s="46" t="s">
        <v>217</v>
      </c>
      <c r="D6" s="46"/>
      <c r="E6" s="46"/>
      <c r="F6" s="46"/>
      <c r="G6" s="46"/>
      <c r="H6" s="46"/>
      <c r="I6" s="50" t="s">
        <v>176</v>
      </c>
      <c r="J6" s="52" t="s">
        <v>20</v>
      </c>
      <c r="K6" s="52"/>
      <c r="L6" s="52"/>
      <c r="M6" s="52"/>
      <c r="N6" s="57">
        <v>12000</v>
      </c>
      <c r="O6" s="57"/>
      <c r="P6" s="61">
        <v>3000</v>
      </c>
      <c r="Q6" s="62"/>
      <c r="R6" s="57">
        <v>16</v>
      </c>
      <c r="S6" s="57"/>
      <c r="T6" s="57"/>
      <c r="U6" s="57">
        <v>35</v>
      </c>
      <c r="V6" s="57"/>
      <c r="W6" s="57">
        <f t="shared" ref="W6:W69" si="0">P6*R6*U6/1000</f>
        <v>1680</v>
      </c>
      <c r="X6" s="57"/>
      <c r="Y6" s="57"/>
      <c r="Z6" s="77">
        <f t="shared" ref="Z6:Z69" si="1">W6*0.511</f>
        <v>858.48</v>
      </c>
      <c r="AA6" s="79"/>
      <c r="AB6" s="77">
        <f t="shared" ref="AB6:AB69" si="2">W6*35</f>
        <v>58800</v>
      </c>
      <c r="AC6" s="79"/>
      <c r="AD6" s="82" t="s">
        <v>2</v>
      </c>
      <c r="AE6" s="46"/>
      <c r="AF6" s="46"/>
      <c r="AG6" s="46"/>
      <c r="AH6" s="46"/>
      <c r="AI6" s="88"/>
      <c r="AJ6" s="89"/>
      <c r="AK6" s="91"/>
      <c r="AL6" s="91"/>
      <c r="AM6" s="91"/>
      <c r="AN6" s="91"/>
      <c r="AO6" s="61">
        <v>3000</v>
      </c>
      <c r="AP6" s="62"/>
      <c r="AQ6" s="91"/>
      <c r="AR6" s="91"/>
      <c r="AS6" s="91"/>
      <c r="AT6" s="93"/>
      <c r="AU6" s="93"/>
      <c r="AV6" s="57">
        <f t="shared" ref="AV6:AV69" si="3">AO6*AQ6*AT6/1000</f>
        <v>0</v>
      </c>
      <c r="AW6" s="57"/>
      <c r="AX6" s="57"/>
      <c r="AY6" s="77">
        <f t="shared" ref="AY6:AY69" si="4">AV6*0.511</f>
        <v>0</v>
      </c>
      <c r="AZ6" s="79"/>
      <c r="BA6" s="77">
        <f t="shared" ref="BA6:BA69" si="5">AV6*35</f>
        <v>0</v>
      </c>
      <c r="BB6" s="79"/>
    </row>
    <row r="7" spans="1:54" ht="27" customHeight="1">
      <c r="A7" s="40">
        <v>2</v>
      </c>
      <c r="B7" s="43"/>
      <c r="C7" s="46" t="s">
        <v>95</v>
      </c>
      <c r="D7" s="46"/>
      <c r="E7" s="46"/>
      <c r="F7" s="46"/>
      <c r="G7" s="46"/>
      <c r="H7" s="46"/>
      <c r="I7" s="50" t="s">
        <v>29</v>
      </c>
      <c r="J7" s="52" t="s">
        <v>20</v>
      </c>
      <c r="K7" s="52"/>
      <c r="L7" s="52"/>
      <c r="M7" s="52"/>
      <c r="N7" s="57">
        <v>12000</v>
      </c>
      <c r="O7" s="57"/>
      <c r="P7" s="61">
        <v>3000</v>
      </c>
      <c r="Q7" s="62"/>
      <c r="R7" s="57">
        <v>16</v>
      </c>
      <c r="S7" s="57"/>
      <c r="T7" s="57"/>
      <c r="U7" s="57">
        <v>35</v>
      </c>
      <c r="V7" s="57"/>
      <c r="W7" s="57">
        <f t="shared" si="0"/>
        <v>1680</v>
      </c>
      <c r="X7" s="57"/>
      <c r="Y7" s="57"/>
      <c r="Z7" s="77">
        <f t="shared" si="1"/>
        <v>858.48</v>
      </c>
      <c r="AA7" s="79"/>
      <c r="AB7" s="77">
        <f t="shared" si="2"/>
        <v>58800</v>
      </c>
      <c r="AC7" s="79"/>
      <c r="AD7" s="82" t="s">
        <v>2</v>
      </c>
      <c r="AE7" s="46"/>
      <c r="AF7" s="46"/>
      <c r="AG7" s="46"/>
      <c r="AH7" s="46"/>
      <c r="AI7" s="88"/>
      <c r="AJ7" s="89"/>
      <c r="AK7" s="91"/>
      <c r="AL7" s="91"/>
      <c r="AM7" s="91"/>
      <c r="AN7" s="91"/>
      <c r="AO7" s="61">
        <v>3000</v>
      </c>
      <c r="AP7" s="62"/>
      <c r="AQ7" s="91"/>
      <c r="AR7" s="91"/>
      <c r="AS7" s="91"/>
      <c r="AT7" s="93"/>
      <c r="AU7" s="93"/>
      <c r="AV7" s="57">
        <f t="shared" si="3"/>
        <v>0</v>
      </c>
      <c r="AW7" s="57"/>
      <c r="AX7" s="57"/>
      <c r="AY7" s="77">
        <f t="shared" si="4"/>
        <v>0</v>
      </c>
      <c r="AZ7" s="79"/>
      <c r="BA7" s="77">
        <f t="shared" si="5"/>
        <v>0</v>
      </c>
      <c r="BB7" s="79"/>
    </row>
    <row r="8" spans="1:54" ht="27" customHeight="1">
      <c r="A8" s="40">
        <v>3</v>
      </c>
      <c r="B8" s="43"/>
      <c r="C8" s="46" t="s">
        <v>218</v>
      </c>
      <c r="D8" s="46"/>
      <c r="E8" s="46"/>
      <c r="F8" s="46"/>
      <c r="G8" s="46"/>
      <c r="H8" s="46"/>
      <c r="I8" s="50" t="s">
        <v>29</v>
      </c>
      <c r="J8" s="52" t="s">
        <v>20</v>
      </c>
      <c r="K8" s="52"/>
      <c r="L8" s="52"/>
      <c r="M8" s="52"/>
      <c r="N8" s="57">
        <v>12000</v>
      </c>
      <c r="O8" s="57"/>
      <c r="P8" s="61">
        <v>3000</v>
      </c>
      <c r="Q8" s="62"/>
      <c r="R8" s="57">
        <v>16</v>
      </c>
      <c r="S8" s="57"/>
      <c r="T8" s="57"/>
      <c r="U8" s="57">
        <v>35</v>
      </c>
      <c r="V8" s="57"/>
      <c r="W8" s="57">
        <f t="shared" si="0"/>
        <v>1680</v>
      </c>
      <c r="X8" s="57"/>
      <c r="Y8" s="57"/>
      <c r="Z8" s="77">
        <f t="shared" si="1"/>
        <v>858.48</v>
      </c>
      <c r="AA8" s="79"/>
      <c r="AB8" s="77">
        <f t="shared" si="2"/>
        <v>58800</v>
      </c>
      <c r="AC8" s="79"/>
      <c r="AD8" s="82" t="s">
        <v>2</v>
      </c>
      <c r="AE8" s="46"/>
      <c r="AF8" s="46"/>
      <c r="AG8" s="46"/>
      <c r="AH8" s="46"/>
      <c r="AI8" s="88"/>
      <c r="AJ8" s="89"/>
      <c r="AK8" s="91"/>
      <c r="AL8" s="91"/>
      <c r="AM8" s="91"/>
      <c r="AN8" s="91"/>
      <c r="AO8" s="61">
        <v>3000</v>
      </c>
      <c r="AP8" s="62"/>
      <c r="AQ8" s="91"/>
      <c r="AR8" s="91"/>
      <c r="AS8" s="91"/>
      <c r="AT8" s="93"/>
      <c r="AU8" s="93"/>
      <c r="AV8" s="57">
        <f t="shared" si="3"/>
        <v>0</v>
      </c>
      <c r="AW8" s="57"/>
      <c r="AX8" s="57"/>
      <c r="AY8" s="77">
        <f t="shared" si="4"/>
        <v>0</v>
      </c>
      <c r="AZ8" s="79"/>
      <c r="BA8" s="77">
        <f t="shared" si="5"/>
        <v>0</v>
      </c>
      <c r="BB8" s="79"/>
    </row>
    <row r="9" spans="1:54" ht="27" customHeight="1">
      <c r="A9" s="40">
        <v>4</v>
      </c>
      <c r="B9" s="43"/>
      <c r="C9" s="46" t="s">
        <v>24</v>
      </c>
      <c r="D9" s="46"/>
      <c r="E9" s="46"/>
      <c r="F9" s="46"/>
      <c r="G9" s="46"/>
      <c r="H9" s="46"/>
      <c r="I9" s="50" t="s">
        <v>29</v>
      </c>
      <c r="J9" s="52" t="s">
        <v>20</v>
      </c>
      <c r="K9" s="52"/>
      <c r="L9" s="52"/>
      <c r="M9" s="52"/>
      <c r="N9" s="57">
        <v>12000</v>
      </c>
      <c r="O9" s="57"/>
      <c r="P9" s="61">
        <v>3000</v>
      </c>
      <c r="Q9" s="62"/>
      <c r="R9" s="57">
        <v>24</v>
      </c>
      <c r="S9" s="57"/>
      <c r="T9" s="57"/>
      <c r="U9" s="57">
        <v>35</v>
      </c>
      <c r="V9" s="57"/>
      <c r="W9" s="57">
        <f t="shared" si="0"/>
        <v>2520</v>
      </c>
      <c r="X9" s="57"/>
      <c r="Y9" s="57"/>
      <c r="Z9" s="77">
        <f t="shared" si="1"/>
        <v>1287.72</v>
      </c>
      <c r="AA9" s="79"/>
      <c r="AB9" s="77">
        <f t="shared" si="2"/>
        <v>88200</v>
      </c>
      <c r="AC9" s="79"/>
      <c r="AD9" s="82" t="s">
        <v>2</v>
      </c>
      <c r="AE9" s="46"/>
      <c r="AF9" s="46"/>
      <c r="AG9" s="46"/>
      <c r="AH9" s="46"/>
      <c r="AI9" s="88"/>
      <c r="AJ9" s="89"/>
      <c r="AK9" s="91"/>
      <c r="AL9" s="91"/>
      <c r="AM9" s="91"/>
      <c r="AN9" s="91"/>
      <c r="AO9" s="61">
        <v>3000</v>
      </c>
      <c r="AP9" s="62"/>
      <c r="AQ9" s="91"/>
      <c r="AR9" s="91"/>
      <c r="AS9" s="91"/>
      <c r="AT9" s="93"/>
      <c r="AU9" s="93"/>
      <c r="AV9" s="57">
        <f t="shared" si="3"/>
        <v>0</v>
      </c>
      <c r="AW9" s="57"/>
      <c r="AX9" s="57"/>
      <c r="AY9" s="77">
        <f t="shared" si="4"/>
        <v>0</v>
      </c>
      <c r="AZ9" s="79"/>
      <c r="BA9" s="77">
        <f t="shared" si="5"/>
        <v>0</v>
      </c>
      <c r="BB9" s="79"/>
    </row>
    <row r="10" spans="1:54" ht="27" customHeight="1">
      <c r="A10" s="40">
        <v>5</v>
      </c>
      <c r="B10" s="43"/>
      <c r="C10" s="46" t="s">
        <v>30</v>
      </c>
      <c r="D10" s="46"/>
      <c r="E10" s="46"/>
      <c r="F10" s="46"/>
      <c r="G10" s="46"/>
      <c r="H10" s="46"/>
      <c r="I10" s="50" t="s">
        <v>22</v>
      </c>
      <c r="J10" s="52" t="s">
        <v>33</v>
      </c>
      <c r="K10" s="52"/>
      <c r="L10" s="52"/>
      <c r="M10" s="52"/>
      <c r="N10" s="57">
        <v>10000</v>
      </c>
      <c r="O10" s="57"/>
      <c r="P10" s="61">
        <v>3000</v>
      </c>
      <c r="Q10" s="62"/>
      <c r="R10" s="57">
        <v>9</v>
      </c>
      <c r="S10" s="57"/>
      <c r="T10" s="57"/>
      <c r="U10" s="57">
        <v>35</v>
      </c>
      <c r="V10" s="57"/>
      <c r="W10" s="57">
        <f t="shared" si="0"/>
        <v>945</v>
      </c>
      <c r="X10" s="57"/>
      <c r="Y10" s="57"/>
      <c r="Z10" s="77">
        <f t="shared" si="1"/>
        <v>482.89499999999998</v>
      </c>
      <c r="AA10" s="79"/>
      <c r="AB10" s="77">
        <f t="shared" si="2"/>
        <v>33075</v>
      </c>
      <c r="AC10" s="79"/>
      <c r="AD10" s="82" t="s">
        <v>2</v>
      </c>
      <c r="AE10" s="46"/>
      <c r="AF10" s="46"/>
      <c r="AG10" s="46"/>
      <c r="AH10" s="46"/>
      <c r="AI10" s="88"/>
      <c r="AJ10" s="89"/>
      <c r="AK10" s="91"/>
      <c r="AL10" s="91"/>
      <c r="AM10" s="91"/>
      <c r="AN10" s="91"/>
      <c r="AO10" s="61">
        <v>3000</v>
      </c>
      <c r="AP10" s="62"/>
      <c r="AQ10" s="91"/>
      <c r="AR10" s="91"/>
      <c r="AS10" s="91"/>
      <c r="AT10" s="93"/>
      <c r="AU10" s="93"/>
      <c r="AV10" s="57">
        <f t="shared" si="3"/>
        <v>0</v>
      </c>
      <c r="AW10" s="57"/>
      <c r="AX10" s="57"/>
      <c r="AY10" s="77">
        <f t="shared" si="4"/>
        <v>0</v>
      </c>
      <c r="AZ10" s="79"/>
      <c r="BA10" s="77">
        <f t="shared" si="5"/>
        <v>0</v>
      </c>
      <c r="BB10" s="79"/>
    </row>
    <row r="11" spans="1:54" ht="27" customHeight="1">
      <c r="A11" s="40">
        <v>6</v>
      </c>
      <c r="B11" s="43"/>
      <c r="C11" s="46" t="s">
        <v>30</v>
      </c>
      <c r="D11" s="46"/>
      <c r="E11" s="46"/>
      <c r="F11" s="46"/>
      <c r="G11" s="46"/>
      <c r="H11" s="46"/>
      <c r="I11" s="50" t="s">
        <v>22</v>
      </c>
      <c r="J11" s="52" t="s">
        <v>33</v>
      </c>
      <c r="K11" s="52"/>
      <c r="L11" s="52"/>
      <c r="M11" s="52"/>
      <c r="N11" s="57">
        <v>12000</v>
      </c>
      <c r="O11" s="57"/>
      <c r="P11" s="61">
        <v>3000</v>
      </c>
      <c r="Q11" s="62"/>
      <c r="R11" s="57">
        <v>9</v>
      </c>
      <c r="S11" s="57"/>
      <c r="T11" s="57"/>
      <c r="U11" s="57">
        <v>35</v>
      </c>
      <c r="V11" s="57"/>
      <c r="W11" s="57">
        <f t="shared" si="0"/>
        <v>945</v>
      </c>
      <c r="X11" s="57"/>
      <c r="Y11" s="57"/>
      <c r="Z11" s="77">
        <f t="shared" si="1"/>
        <v>482.89499999999998</v>
      </c>
      <c r="AA11" s="79"/>
      <c r="AB11" s="77">
        <f t="shared" si="2"/>
        <v>33075</v>
      </c>
      <c r="AC11" s="79"/>
      <c r="AD11" s="82" t="s">
        <v>2</v>
      </c>
      <c r="AE11" s="46"/>
      <c r="AF11" s="46"/>
      <c r="AG11" s="46"/>
      <c r="AH11" s="46"/>
      <c r="AI11" s="88"/>
      <c r="AJ11" s="89"/>
      <c r="AK11" s="91"/>
      <c r="AL11" s="91"/>
      <c r="AM11" s="91"/>
      <c r="AN11" s="91"/>
      <c r="AO11" s="61">
        <v>3000</v>
      </c>
      <c r="AP11" s="62"/>
      <c r="AQ11" s="91"/>
      <c r="AR11" s="91"/>
      <c r="AS11" s="91"/>
      <c r="AT11" s="93"/>
      <c r="AU11" s="93"/>
      <c r="AV11" s="57">
        <f t="shared" si="3"/>
        <v>0</v>
      </c>
      <c r="AW11" s="57"/>
      <c r="AX11" s="57"/>
      <c r="AY11" s="77">
        <f t="shared" si="4"/>
        <v>0</v>
      </c>
      <c r="AZ11" s="79"/>
      <c r="BA11" s="77">
        <f t="shared" si="5"/>
        <v>0</v>
      </c>
      <c r="BB11" s="79"/>
    </row>
    <row r="12" spans="1:54" ht="27" customHeight="1">
      <c r="A12" s="40">
        <v>7</v>
      </c>
      <c r="B12" s="43"/>
      <c r="C12" s="46" t="s">
        <v>37</v>
      </c>
      <c r="D12" s="46"/>
      <c r="E12" s="46"/>
      <c r="F12" s="46"/>
      <c r="G12" s="46"/>
      <c r="H12" s="46"/>
      <c r="I12" s="50" t="s">
        <v>29</v>
      </c>
      <c r="J12" s="52" t="s">
        <v>20</v>
      </c>
      <c r="K12" s="52"/>
      <c r="L12" s="52"/>
      <c r="M12" s="52"/>
      <c r="N12" s="57">
        <v>12000</v>
      </c>
      <c r="O12" s="57"/>
      <c r="P12" s="61">
        <v>3000</v>
      </c>
      <c r="Q12" s="62"/>
      <c r="R12" s="57">
        <v>8</v>
      </c>
      <c r="S12" s="57"/>
      <c r="T12" s="57"/>
      <c r="U12" s="57">
        <v>35</v>
      </c>
      <c r="V12" s="57"/>
      <c r="W12" s="57">
        <f t="shared" si="0"/>
        <v>840</v>
      </c>
      <c r="X12" s="57"/>
      <c r="Y12" s="57"/>
      <c r="Z12" s="77">
        <f t="shared" si="1"/>
        <v>429.24</v>
      </c>
      <c r="AA12" s="79"/>
      <c r="AB12" s="77">
        <f t="shared" si="2"/>
        <v>29400</v>
      </c>
      <c r="AC12" s="79"/>
      <c r="AD12" s="82" t="s">
        <v>2</v>
      </c>
      <c r="AE12" s="46"/>
      <c r="AF12" s="46"/>
      <c r="AG12" s="46"/>
      <c r="AH12" s="46"/>
      <c r="AI12" s="88"/>
      <c r="AJ12" s="89"/>
      <c r="AK12" s="91"/>
      <c r="AL12" s="91"/>
      <c r="AM12" s="91"/>
      <c r="AN12" s="91"/>
      <c r="AO12" s="61">
        <v>3000</v>
      </c>
      <c r="AP12" s="62"/>
      <c r="AQ12" s="91"/>
      <c r="AR12" s="91"/>
      <c r="AS12" s="91"/>
      <c r="AT12" s="93"/>
      <c r="AU12" s="93"/>
      <c r="AV12" s="57">
        <f t="shared" si="3"/>
        <v>0</v>
      </c>
      <c r="AW12" s="57"/>
      <c r="AX12" s="57"/>
      <c r="AY12" s="77">
        <f t="shared" si="4"/>
        <v>0</v>
      </c>
      <c r="AZ12" s="79"/>
      <c r="BA12" s="77">
        <f t="shared" si="5"/>
        <v>0</v>
      </c>
      <c r="BB12" s="79"/>
    </row>
    <row r="13" spans="1:54" ht="27" customHeight="1">
      <c r="A13" s="40">
        <v>8</v>
      </c>
      <c r="B13" s="43"/>
      <c r="C13" s="46" t="s">
        <v>24</v>
      </c>
      <c r="D13" s="46"/>
      <c r="E13" s="46"/>
      <c r="F13" s="46"/>
      <c r="G13" s="46"/>
      <c r="H13" s="46"/>
      <c r="I13" s="50" t="s">
        <v>81</v>
      </c>
      <c r="J13" s="52" t="s">
        <v>40</v>
      </c>
      <c r="K13" s="52"/>
      <c r="L13" s="52"/>
      <c r="M13" s="52"/>
      <c r="N13" s="57">
        <v>9000</v>
      </c>
      <c r="O13" s="57"/>
      <c r="P13" s="61">
        <v>3000</v>
      </c>
      <c r="Q13" s="62"/>
      <c r="R13" s="57">
        <v>48</v>
      </c>
      <c r="S13" s="57"/>
      <c r="T13" s="57"/>
      <c r="U13" s="57">
        <v>39</v>
      </c>
      <c r="V13" s="57"/>
      <c r="W13" s="57">
        <f t="shared" si="0"/>
        <v>5616</v>
      </c>
      <c r="X13" s="57"/>
      <c r="Y13" s="57"/>
      <c r="Z13" s="77">
        <f t="shared" si="1"/>
        <v>2869.7759999999998</v>
      </c>
      <c r="AA13" s="79"/>
      <c r="AB13" s="77">
        <f t="shared" si="2"/>
        <v>196560</v>
      </c>
      <c r="AC13" s="79"/>
      <c r="AD13" s="82" t="s">
        <v>2</v>
      </c>
      <c r="AE13" s="46"/>
      <c r="AF13" s="46"/>
      <c r="AG13" s="46"/>
      <c r="AH13" s="46"/>
      <c r="AI13" s="88"/>
      <c r="AJ13" s="89"/>
      <c r="AK13" s="91"/>
      <c r="AL13" s="91"/>
      <c r="AM13" s="91"/>
      <c r="AN13" s="91"/>
      <c r="AO13" s="61">
        <v>3000</v>
      </c>
      <c r="AP13" s="62"/>
      <c r="AQ13" s="91"/>
      <c r="AR13" s="91"/>
      <c r="AS13" s="91"/>
      <c r="AT13" s="93"/>
      <c r="AU13" s="93"/>
      <c r="AV13" s="57">
        <f t="shared" si="3"/>
        <v>0</v>
      </c>
      <c r="AW13" s="57"/>
      <c r="AX13" s="57"/>
      <c r="AY13" s="77">
        <f t="shared" si="4"/>
        <v>0</v>
      </c>
      <c r="AZ13" s="79"/>
      <c r="BA13" s="77">
        <f t="shared" si="5"/>
        <v>0</v>
      </c>
      <c r="BB13" s="79"/>
    </row>
    <row r="14" spans="1:54" ht="27" customHeight="1">
      <c r="A14" s="40">
        <v>9</v>
      </c>
      <c r="B14" s="43"/>
      <c r="C14" s="46" t="s">
        <v>43</v>
      </c>
      <c r="D14" s="46"/>
      <c r="E14" s="46"/>
      <c r="F14" s="46"/>
      <c r="G14" s="46"/>
      <c r="H14" s="46"/>
      <c r="I14" s="50" t="s">
        <v>41</v>
      </c>
      <c r="J14" s="52" t="s">
        <v>36</v>
      </c>
      <c r="K14" s="52"/>
      <c r="L14" s="52"/>
      <c r="M14" s="52"/>
      <c r="N14" s="57">
        <v>10000</v>
      </c>
      <c r="O14" s="57"/>
      <c r="P14" s="61">
        <v>3000</v>
      </c>
      <c r="Q14" s="62"/>
      <c r="R14" s="57">
        <v>4</v>
      </c>
      <c r="S14" s="57"/>
      <c r="T14" s="57"/>
      <c r="U14" s="57">
        <v>26</v>
      </c>
      <c r="V14" s="57"/>
      <c r="W14" s="57">
        <f t="shared" si="0"/>
        <v>312</v>
      </c>
      <c r="X14" s="57"/>
      <c r="Y14" s="57"/>
      <c r="Z14" s="77">
        <f t="shared" si="1"/>
        <v>159.43200000000002</v>
      </c>
      <c r="AA14" s="79"/>
      <c r="AB14" s="77">
        <f t="shared" si="2"/>
        <v>10920</v>
      </c>
      <c r="AC14" s="79"/>
      <c r="AD14" s="82" t="s">
        <v>2</v>
      </c>
      <c r="AE14" s="46"/>
      <c r="AF14" s="46"/>
      <c r="AG14" s="46"/>
      <c r="AH14" s="46"/>
      <c r="AI14" s="88"/>
      <c r="AJ14" s="89"/>
      <c r="AK14" s="91"/>
      <c r="AL14" s="91"/>
      <c r="AM14" s="91"/>
      <c r="AN14" s="91"/>
      <c r="AO14" s="61">
        <v>3000</v>
      </c>
      <c r="AP14" s="62"/>
      <c r="AQ14" s="91"/>
      <c r="AR14" s="91"/>
      <c r="AS14" s="91"/>
      <c r="AT14" s="93"/>
      <c r="AU14" s="93"/>
      <c r="AV14" s="57">
        <f t="shared" si="3"/>
        <v>0</v>
      </c>
      <c r="AW14" s="57"/>
      <c r="AX14" s="57"/>
      <c r="AY14" s="77">
        <f t="shared" si="4"/>
        <v>0</v>
      </c>
      <c r="AZ14" s="79"/>
      <c r="BA14" s="77">
        <f t="shared" si="5"/>
        <v>0</v>
      </c>
      <c r="BB14" s="79"/>
    </row>
    <row r="15" spans="1:54" ht="27" customHeight="1">
      <c r="A15" s="40">
        <v>10</v>
      </c>
      <c r="B15" s="43"/>
      <c r="C15" s="46" t="s">
        <v>44</v>
      </c>
      <c r="D15" s="46"/>
      <c r="E15" s="46"/>
      <c r="F15" s="46"/>
      <c r="G15" s="46"/>
      <c r="H15" s="46"/>
      <c r="I15" s="50" t="s">
        <v>41</v>
      </c>
      <c r="J15" s="52" t="s">
        <v>36</v>
      </c>
      <c r="K15" s="52"/>
      <c r="L15" s="52"/>
      <c r="M15" s="52"/>
      <c r="N15" s="57">
        <v>10000</v>
      </c>
      <c r="O15" s="57"/>
      <c r="P15" s="61">
        <v>3000</v>
      </c>
      <c r="Q15" s="62"/>
      <c r="R15" s="57">
        <v>5</v>
      </c>
      <c r="S15" s="57"/>
      <c r="T15" s="57"/>
      <c r="U15" s="57">
        <v>26</v>
      </c>
      <c r="V15" s="57"/>
      <c r="W15" s="57">
        <f t="shared" si="0"/>
        <v>390</v>
      </c>
      <c r="X15" s="57"/>
      <c r="Y15" s="57"/>
      <c r="Z15" s="77">
        <f t="shared" si="1"/>
        <v>199.29</v>
      </c>
      <c r="AA15" s="79"/>
      <c r="AB15" s="77">
        <f t="shared" si="2"/>
        <v>13650</v>
      </c>
      <c r="AC15" s="79"/>
      <c r="AD15" s="82" t="s">
        <v>2</v>
      </c>
      <c r="AE15" s="46"/>
      <c r="AF15" s="46"/>
      <c r="AG15" s="46"/>
      <c r="AH15" s="46"/>
      <c r="AI15" s="88"/>
      <c r="AJ15" s="89"/>
      <c r="AK15" s="91"/>
      <c r="AL15" s="91"/>
      <c r="AM15" s="91"/>
      <c r="AN15" s="91"/>
      <c r="AO15" s="61">
        <v>3000</v>
      </c>
      <c r="AP15" s="62"/>
      <c r="AQ15" s="91"/>
      <c r="AR15" s="91"/>
      <c r="AS15" s="91"/>
      <c r="AT15" s="93"/>
      <c r="AU15" s="93"/>
      <c r="AV15" s="57">
        <f t="shared" si="3"/>
        <v>0</v>
      </c>
      <c r="AW15" s="57"/>
      <c r="AX15" s="57"/>
      <c r="AY15" s="77">
        <f t="shared" si="4"/>
        <v>0</v>
      </c>
      <c r="AZ15" s="79"/>
      <c r="BA15" s="77">
        <f t="shared" si="5"/>
        <v>0</v>
      </c>
      <c r="BB15" s="79"/>
    </row>
    <row r="16" spans="1:54" ht="27" customHeight="1">
      <c r="A16" s="40">
        <v>11</v>
      </c>
      <c r="B16" s="43"/>
      <c r="C16" s="46" t="s">
        <v>44</v>
      </c>
      <c r="D16" s="46"/>
      <c r="E16" s="46"/>
      <c r="F16" s="46"/>
      <c r="G16" s="46"/>
      <c r="H16" s="46"/>
      <c r="I16" s="50"/>
      <c r="J16" s="52" t="s">
        <v>46</v>
      </c>
      <c r="K16" s="52"/>
      <c r="L16" s="52"/>
      <c r="M16" s="52"/>
      <c r="N16" s="57">
        <v>2000</v>
      </c>
      <c r="O16" s="57"/>
      <c r="P16" s="61">
        <v>3000</v>
      </c>
      <c r="Q16" s="62"/>
      <c r="R16" s="57">
        <v>1</v>
      </c>
      <c r="S16" s="57"/>
      <c r="T16" s="57"/>
      <c r="U16" s="57">
        <v>40</v>
      </c>
      <c r="V16" s="57"/>
      <c r="W16" s="57">
        <f t="shared" si="0"/>
        <v>120</v>
      </c>
      <c r="X16" s="57"/>
      <c r="Y16" s="57"/>
      <c r="Z16" s="77">
        <f t="shared" si="1"/>
        <v>61.32</v>
      </c>
      <c r="AA16" s="79"/>
      <c r="AB16" s="77">
        <f t="shared" si="2"/>
        <v>4200</v>
      </c>
      <c r="AC16" s="79"/>
      <c r="AD16" s="82" t="s">
        <v>2</v>
      </c>
      <c r="AE16" s="46"/>
      <c r="AF16" s="46"/>
      <c r="AG16" s="46"/>
      <c r="AH16" s="46"/>
      <c r="AI16" s="88"/>
      <c r="AJ16" s="89"/>
      <c r="AK16" s="91"/>
      <c r="AL16" s="91"/>
      <c r="AM16" s="91"/>
      <c r="AN16" s="91"/>
      <c r="AO16" s="61">
        <v>3000</v>
      </c>
      <c r="AP16" s="62"/>
      <c r="AQ16" s="91"/>
      <c r="AR16" s="91"/>
      <c r="AS16" s="91"/>
      <c r="AT16" s="93"/>
      <c r="AU16" s="93"/>
      <c r="AV16" s="57">
        <f t="shared" si="3"/>
        <v>0</v>
      </c>
      <c r="AW16" s="57"/>
      <c r="AX16" s="57"/>
      <c r="AY16" s="77">
        <f t="shared" si="4"/>
        <v>0</v>
      </c>
      <c r="AZ16" s="79"/>
      <c r="BA16" s="77">
        <f t="shared" si="5"/>
        <v>0</v>
      </c>
      <c r="BB16" s="79"/>
    </row>
    <row r="17" spans="1:54" ht="27" customHeight="1">
      <c r="A17" s="40">
        <v>12</v>
      </c>
      <c r="B17" s="43"/>
      <c r="C17" s="46" t="s">
        <v>48</v>
      </c>
      <c r="D17" s="46"/>
      <c r="E17" s="46"/>
      <c r="F17" s="46"/>
      <c r="G17" s="46"/>
      <c r="H17" s="46"/>
      <c r="I17" s="50" t="s">
        <v>41</v>
      </c>
      <c r="J17" s="52" t="s">
        <v>36</v>
      </c>
      <c r="K17" s="52"/>
      <c r="L17" s="52"/>
      <c r="M17" s="52"/>
      <c r="N17" s="57">
        <v>10000</v>
      </c>
      <c r="O17" s="57"/>
      <c r="P17" s="61">
        <v>3000</v>
      </c>
      <c r="Q17" s="62"/>
      <c r="R17" s="57">
        <v>4</v>
      </c>
      <c r="S17" s="57"/>
      <c r="T17" s="57"/>
      <c r="U17" s="57">
        <v>26</v>
      </c>
      <c r="V17" s="57"/>
      <c r="W17" s="57">
        <f t="shared" si="0"/>
        <v>312</v>
      </c>
      <c r="X17" s="57"/>
      <c r="Y17" s="57"/>
      <c r="Z17" s="77">
        <f t="shared" si="1"/>
        <v>159.43200000000002</v>
      </c>
      <c r="AA17" s="79"/>
      <c r="AB17" s="77">
        <f t="shared" si="2"/>
        <v>10920</v>
      </c>
      <c r="AC17" s="79"/>
      <c r="AD17" s="82" t="s">
        <v>2</v>
      </c>
      <c r="AE17" s="46"/>
      <c r="AF17" s="46"/>
      <c r="AG17" s="46"/>
      <c r="AH17" s="46"/>
      <c r="AI17" s="88"/>
      <c r="AJ17" s="89"/>
      <c r="AK17" s="91"/>
      <c r="AL17" s="91"/>
      <c r="AM17" s="91"/>
      <c r="AN17" s="91"/>
      <c r="AO17" s="61">
        <v>3000</v>
      </c>
      <c r="AP17" s="62"/>
      <c r="AQ17" s="91"/>
      <c r="AR17" s="91"/>
      <c r="AS17" s="91"/>
      <c r="AT17" s="93"/>
      <c r="AU17" s="93"/>
      <c r="AV17" s="57">
        <f t="shared" si="3"/>
        <v>0</v>
      </c>
      <c r="AW17" s="57"/>
      <c r="AX17" s="57"/>
      <c r="AY17" s="77">
        <f t="shared" si="4"/>
        <v>0</v>
      </c>
      <c r="AZ17" s="79"/>
      <c r="BA17" s="77">
        <f t="shared" si="5"/>
        <v>0</v>
      </c>
      <c r="BB17" s="79"/>
    </row>
    <row r="18" spans="1:54" ht="27" customHeight="1">
      <c r="A18" s="40">
        <v>13</v>
      </c>
      <c r="B18" s="43"/>
      <c r="C18" s="46" t="s">
        <v>48</v>
      </c>
      <c r="D18" s="46"/>
      <c r="E18" s="46"/>
      <c r="F18" s="46"/>
      <c r="G18" s="46"/>
      <c r="H18" s="46"/>
      <c r="I18" s="50"/>
      <c r="J18" s="52" t="s">
        <v>46</v>
      </c>
      <c r="K18" s="52"/>
      <c r="L18" s="52"/>
      <c r="M18" s="52"/>
      <c r="N18" s="57">
        <v>2000</v>
      </c>
      <c r="O18" s="57"/>
      <c r="P18" s="61">
        <v>3000</v>
      </c>
      <c r="Q18" s="62"/>
      <c r="R18" s="57">
        <v>1</v>
      </c>
      <c r="S18" s="57"/>
      <c r="T18" s="57"/>
      <c r="U18" s="57">
        <v>40</v>
      </c>
      <c r="V18" s="57"/>
      <c r="W18" s="57">
        <f t="shared" si="0"/>
        <v>120</v>
      </c>
      <c r="X18" s="57"/>
      <c r="Y18" s="57"/>
      <c r="Z18" s="77">
        <f t="shared" si="1"/>
        <v>61.32</v>
      </c>
      <c r="AA18" s="79"/>
      <c r="AB18" s="77">
        <f t="shared" si="2"/>
        <v>4200</v>
      </c>
      <c r="AC18" s="79"/>
      <c r="AD18" s="82" t="s">
        <v>2</v>
      </c>
      <c r="AE18" s="46"/>
      <c r="AF18" s="46"/>
      <c r="AG18" s="46"/>
      <c r="AH18" s="46"/>
      <c r="AI18" s="88"/>
      <c r="AJ18" s="89"/>
      <c r="AK18" s="91"/>
      <c r="AL18" s="91"/>
      <c r="AM18" s="91"/>
      <c r="AN18" s="91"/>
      <c r="AO18" s="61">
        <v>3000</v>
      </c>
      <c r="AP18" s="62"/>
      <c r="AQ18" s="91"/>
      <c r="AR18" s="91"/>
      <c r="AS18" s="91"/>
      <c r="AT18" s="93"/>
      <c r="AU18" s="93"/>
      <c r="AV18" s="57">
        <f t="shared" si="3"/>
        <v>0</v>
      </c>
      <c r="AW18" s="57"/>
      <c r="AX18" s="57"/>
      <c r="AY18" s="77">
        <f t="shared" si="4"/>
        <v>0</v>
      </c>
      <c r="AZ18" s="79"/>
      <c r="BA18" s="77">
        <f t="shared" si="5"/>
        <v>0</v>
      </c>
      <c r="BB18" s="79"/>
    </row>
    <row r="19" spans="1:54" ht="27" customHeight="1">
      <c r="A19" s="40">
        <v>14</v>
      </c>
      <c r="B19" s="43"/>
      <c r="C19" s="46" t="s">
        <v>53</v>
      </c>
      <c r="D19" s="46"/>
      <c r="E19" s="46"/>
      <c r="F19" s="46"/>
      <c r="G19" s="46"/>
      <c r="H19" s="46"/>
      <c r="I19" s="50" t="s">
        <v>178</v>
      </c>
      <c r="J19" s="52" t="s">
        <v>33</v>
      </c>
      <c r="K19" s="52"/>
      <c r="L19" s="52"/>
      <c r="M19" s="52"/>
      <c r="N19" s="57">
        <v>10000</v>
      </c>
      <c r="O19" s="57"/>
      <c r="P19" s="61">
        <v>3000</v>
      </c>
      <c r="Q19" s="62"/>
      <c r="R19" s="57">
        <v>2</v>
      </c>
      <c r="S19" s="57"/>
      <c r="T19" s="57"/>
      <c r="U19" s="57">
        <v>35</v>
      </c>
      <c r="V19" s="57"/>
      <c r="W19" s="57">
        <f t="shared" si="0"/>
        <v>210</v>
      </c>
      <c r="X19" s="57"/>
      <c r="Y19" s="57"/>
      <c r="Z19" s="77">
        <f t="shared" si="1"/>
        <v>107.31</v>
      </c>
      <c r="AA19" s="79"/>
      <c r="AB19" s="77">
        <f t="shared" si="2"/>
        <v>7350</v>
      </c>
      <c r="AC19" s="79"/>
      <c r="AD19" s="82" t="s">
        <v>2</v>
      </c>
      <c r="AE19" s="46"/>
      <c r="AF19" s="46"/>
      <c r="AG19" s="46"/>
      <c r="AH19" s="46"/>
      <c r="AI19" s="88"/>
      <c r="AJ19" s="89"/>
      <c r="AK19" s="91"/>
      <c r="AL19" s="91"/>
      <c r="AM19" s="91"/>
      <c r="AN19" s="91"/>
      <c r="AO19" s="61">
        <v>3000</v>
      </c>
      <c r="AP19" s="62"/>
      <c r="AQ19" s="91"/>
      <c r="AR19" s="91"/>
      <c r="AS19" s="91"/>
      <c r="AT19" s="93"/>
      <c r="AU19" s="93"/>
      <c r="AV19" s="57">
        <f t="shared" si="3"/>
        <v>0</v>
      </c>
      <c r="AW19" s="57"/>
      <c r="AX19" s="57"/>
      <c r="AY19" s="77">
        <f t="shared" si="4"/>
        <v>0</v>
      </c>
      <c r="AZ19" s="79"/>
      <c r="BA19" s="77">
        <f t="shared" si="5"/>
        <v>0</v>
      </c>
      <c r="BB19" s="79"/>
    </row>
    <row r="20" spans="1:54" ht="27" customHeight="1">
      <c r="A20" s="40">
        <v>15</v>
      </c>
      <c r="B20" s="43"/>
      <c r="C20" s="46" t="s">
        <v>53</v>
      </c>
      <c r="D20" s="46"/>
      <c r="E20" s="46"/>
      <c r="F20" s="46"/>
      <c r="G20" s="46"/>
      <c r="H20" s="46"/>
      <c r="I20" s="50" t="s">
        <v>180</v>
      </c>
      <c r="J20" s="52" t="s">
        <v>20</v>
      </c>
      <c r="K20" s="52"/>
      <c r="L20" s="52"/>
      <c r="M20" s="52"/>
      <c r="N20" s="57">
        <v>12000</v>
      </c>
      <c r="O20" s="57"/>
      <c r="P20" s="61">
        <v>3000</v>
      </c>
      <c r="Q20" s="62"/>
      <c r="R20" s="57">
        <v>14</v>
      </c>
      <c r="S20" s="57"/>
      <c r="T20" s="57"/>
      <c r="U20" s="57">
        <v>35</v>
      </c>
      <c r="V20" s="57"/>
      <c r="W20" s="57">
        <f t="shared" si="0"/>
        <v>1470</v>
      </c>
      <c r="X20" s="57"/>
      <c r="Y20" s="57"/>
      <c r="Z20" s="77">
        <f t="shared" si="1"/>
        <v>751.17</v>
      </c>
      <c r="AA20" s="79"/>
      <c r="AB20" s="77">
        <f t="shared" si="2"/>
        <v>51450</v>
      </c>
      <c r="AC20" s="79"/>
      <c r="AD20" s="82" t="s">
        <v>2</v>
      </c>
      <c r="AE20" s="46"/>
      <c r="AF20" s="46"/>
      <c r="AG20" s="46"/>
      <c r="AH20" s="46"/>
      <c r="AI20" s="88"/>
      <c r="AJ20" s="89"/>
      <c r="AK20" s="91"/>
      <c r="AL20" s="91"/>
      <c r="AM20" s="91"/>
      <c r="AN20" s="91"/>
      <c r="AO20" s="61">
        <v>3000</v>
      </c>
      <c r="AP20" s="62"/>
      <c r="AQ20" s="91"/>
      <c r="AR20" s="91"/>
      <c r="AS20" s="91"/>
      <c r="AT20" s="93"/>
      <c r="AU20" s="93"/>
      <c r="AV20" s="57">
        <f t="shared" si="3"/>
        <v>0</v>
      </c>
      <c r="AW20" s="57"/>
      <c r="AX20" s="57"/>
      <c r="AY20" s="77">
        <f t="shared" si="4"/>
        <v>0</v>
      </c>
      <c r="AZ20" s="79"/>
      <c r="BA20" s="77">
        <f t="shared" si="5"/>
        <v>0</v>
      </c>
      <c r="BB20" s="79"/>
    </row>
    <row r="21" spans="1:54" ht="27" customHeight="1">
      <c r="A21" s="40">
        <v>16</v>
      </c>
      <c r="B21" s="43"/>
      <c r="C21" s="46" t="s">
        <v>56</v>
      </c>
      <c r="D21" s="46"/>
      <c r="E21" s="46"/>
      <c r="F21" s="46"/>
      <c r="G21" s="46"/>
      <c r="H21" s="46"/>
      <c r="I21" s="50" t="s">
        <v>181</v>
      </c>
      <c r="J21" s="52" t="s">
        <v>20</v>
      </c>
      <c r="K21" s="52"/>
      <c r="L21" s="52"/>
      <c r="M21" s="52"/>
      <c r="N21" s="57">
        <v>12000</v>
      </c>
      <c r="O21" s="57"/>
      <c r="P21" s="61">
        <v>3000</v>
      </c>
      <c r="Q21" s="62"/>
      <c r="R21" s="57">
        <v>2</v>
      </c>
      <c r="S21" s="57"/>
      <c r="T21" s="57"/>
      <c r="U21" s="57">
        <v>35</v>
      </c>
      <c r="V21" s="57"/>
      <c r="W21" s="57">
        <f t="shared" si="0"/>
        <v>210</v>
      </c>
      <c r="X21" s="57"/>
      <c r="Y21" s="57"/>
      <c r="Z21" s="77">
        <f t="shared" si="1"/>
        <v>107.31</v>
      </c>
      <c r="AA21" s="79"/>
      <c r="AB21" s="77">
        <f t="shared" si="2"/>
        <v>7350</v>
      </c>
      <c r="AC21" s="79"/>
      <c r="AD21" s="82" t="s">
        <v>2</v>
      </c>
      <c r="AE21" s="46"/>
      <c r="AF21" s="46"/>
      <c r="AG21" s="46"/>
      <c r="AH21" s="46"/>
      <c r="AI21" s="88"/>
      <c r="AJ21" s="89"/>
      <c r="AK21" s="91"/>
      <c r="AL21" s="91"/>
      <c r="AM21" s="91"/>
      <c r="AN21" s="91"/>
      <c r="AO21" s="61">
        <v>3000</v>
      </c>
      <c r="AP21" s="62"/>
      <c r="AQ21" s="91"/>
      <c r="AR21" s="91"/>
      <c r="AS21" s="91"/>
      <c r="AT21" s="93"/>
      <c r="AU21" s="93"/>
      <c r="AV21" s="57">
        <f t="shared" si="3"/>
        <v>0</v>
      </c>
      <c r="AW21" s="57"/>
      <c r="AX21" s="57"/>
      <c r="AY21" s="77">
        <f t="shared" si="4"/>
        <v>0</v>
      </c>
      <c r="AZ21" s="79"/>
      <c r="BA21" s="77">
        <f t="shared" si="5"/>
        <v>0</v>
      </c>
      <c r="BB21" s="79"/>
    </row>
    <row r="22" spans="1:54" ht="27" customHeight="1">
      <c r="A22" s="40">
        <v>17</v>
      </c>
      <c r="B22" s="43"/>
      <c r="C22" s="46" t="s">
        <v>57</v>
      </c>
      <c r="D22" s="46"/>
      <c r="E22" s="46"/>
      <c r="F22" s="46"/>
      <c r="G22" s="46"/>
      <c r="H22" s="46"/>
      <c r="I22" s="50" t="s">
        <v>29</v>
      </c>
      <c r="J22" s="52" t="s">
        <v>20</v>
      </c>
      <c r="K22" s="52"/>
      <c r="L22" s="52"/>
      <c r="M22" s="52"/>
      <c r="N22" s="57">
        <v>12000</v>
      </c>
      <c r="O22" s="57"/>
      <c r="P22" s="61">
        <v>3000</v>
      </c>
      <c r="Q22" s="62"/>
      <c r="R22" s="57">
        <v>12</v>
      </c>
      <c r="S22" s="57"/>
      <c r="T22" s="57"/>
      <c r="U22" s="57">
        <v>35</v>
      </c>
      <c r="V22" s="57"/>
      <c r="W22" s="57">
        <f t="shared" si="0"/>
        <v>1260</v>
      </c>
      <c r="X22" s="57"/>
      <c r="Y22" s="57"/>
      <c r="Z22" s="77">
        <f t="shared" si="1"/>
        <v>643.86</v>
      </c>
      <c r="AA22" s="79"/>
      <c r="AB22" s="77">
        <f t="shared" si="2"/>
        <v>44100</v>
      </c>
      <c r="AC22" s="79"/>
      <c r="AD22" s="82" t="s">
        <v>2</v>
      </c>
      <c r="AE22" s="46"/>
      <c r="AF22" s="46"/>
      <c r="AG22" s="46"/>
      <c r="AH22" s="46"/>
      <c r="AI22" s="88"/>
      <c r="AJ22" s="89"/>
      <c r="AK22" s="91"/>
      <c r="AL22" s="91"/>
      <c r="AM22" s="91"/>
      <c r="AN22" s="91"/>
      <c r="AO22" s="61">
        <v>3000</v>
      </c>
      <c r="AP22" s="62"/>
      <c r="AQ22" s="91"/>
      <c r="AR22" s="91"/>
      <c r="AS22" s="91"/>
      <c r="AT22" s="93"/>
      <c r="AU22" s="93"/>
      <c r="AV22" s="57">
        <f t="shared" si="3"/>
        <v>0</v>
      </c>
      <c r="AW22" s="57"/>
      <c r="AX22" s="57"/>
      <c r="AY22" s="77">
        <f t="shared" si="4"/>
        <v>0</v>
      </c>
      <c r="AZ22" s="79"/>
      <c r="BA22" s="77">
        <f t="shared" si="5"/>
        <v>0</v>
      </c>
      <c r="BB22" s="79"/>
    </row>
    <row r="23" spans="1:54" ht="27" customHeight="1">
      <c r="A23" s="40">
        <v>18</v>
      </c>
      <c r="B23" s="43"/>
      <c r="C23" s="46" t="s">
        <v>58</v>
      </c>
      <c r="D23" s="46"/>
      <c r="E23" s="46"/>
      <c r="F23" s="46"/>
      <c r="G23" s="46"/>
      <c r="H23" s="46"/>
      <c r="I23" s="50" t="s">
        <v>29</v>
      </c>
      <c r="J23" s="52" t="s">
        <v>20</v>
      </c>
      <c r="K23" s="52"/>
      <c r="L23" s="52"/>
      <c r="M23" s="52"/>
      <c r="N23" s="57">
        <v>12000</v>
      </c>
      <c r="O23" s="57"/>
      <c r="P23" s="61">
        <v>3000</v>
      </c>
      <c r="Q23" s="62"/>
      <c r="R23" s="57">
        <v>6</v>
      </c>
      <c r="S23" s="57"/>
      <c r="T23" s="57"/>
      <c r="U23" s="57">
        <v>35</v>
      </c>
      <c r="V23" s="57"/>
      <c r="W23" s="57">
        <f t="shared" si="0"/>
        <v>630</v>
      </c>
      <c r="X23" s="57"/>
      <c r="Y23" s="57"/>
      <c r="Z23" s="77">
        <f t="shared" si="1"/>
        <v>321.93</v>
      </c>
      <c r="AA23" s="79"/>
      <c r="AB23" s="77">
        <f t="shared" si="2"/>
        <v>22050</v>
      </c>
      <c r="AC23" s="79"/>
      <c r="AD23" s="82" t="s">
        <v>2</v>
      </c>
      <c r="AE23" s="46"/>
      <c r="AF23" s="46"/>
      <c r="AG23" s="46"/>
      <c r="AH23" s="46"/>
      <c r="AI23" s="88"/>
      <c r="AJ23" s="89"/>
      <c r="AK23" s="91"/>
      <c r="AL23" s="91"/>
      <c r="AM23" s="91"/>
      <c r="AN23" s="91"/>
      <c r="AO23" s="61">
        <v>3000</v>
      </c>
      <c r="AP23" s="62"/>
      <c r="AQ23" s="91"/>
      <c r="AR23" s="91"/>
      <c r="AS23" s="91"/>
      <c r="AT23" s="93"/>
      <c r="AU23" s="93"/>
      <c r="AV23" s="57">
        <f t="shared" si="3"/>
        <v>0</v>
      </c>
      <c r="AW23" s="57"/>
      <c r="AX23" s="57"/>
      <c r="AY23" s="77">
        <f t="shared" si="4"/>
        <v>0</v>
      </c>
      <c r="AZ23" s="79"/>
      <c r="BA23" s="77">
        <f t="shared" si="5"/>
        <v>0</v>
      </c>
      <c r="BB23" s="79"/>
    </row>
    <row r="24" spans="1:54" ht="27" customHeight="1">
      <c r="A24" s="40">
        <v>19</v>
      </c>
      <c r="B24" s="43"/>
      <c r="C24" s="46" t="s">
        <v>62</v>
      </c>
      <c r="D24" s="46"/>
      <c r="E24" s="46"/>
      <c r="F24" s="46"/>
      <c r="G24" s="46"/>
      <c r="H24" s="46"/>
      <c r="I24" s="50" t="s">
        <v>29</v>
      </c>
      <c r="J24" s="52" t="s">
        <v>20</v>
      </c>
      <c r="K24" s="52"/>
      <c r="L24" s="52"/>
      <c r="M24" s="52"/>
      <c r="N24" s="57">
        <v>12000</v>
      </c>
      <c r="O24" s="57"/>
      <c r="P24" s="61">
        <v>3000</v>
      </c>
      <c r="Q24" s="62"/>
      <c r="R24" s="57">
        <v>6</v>
      </c>
      <c r="S24" s="57"/>
      <c r="T24" s="57"/>
      <c r="U24" s="57">
        <v>35</v>
      </c>
      <c r="V24" s="57"/>
      <c r="W24" s="57">
        <f t="shared" si="0"/>
        <v>630</v>
      </c>
      <c r="X24" s="57"/>
      <c r="Y24" s="57"/>
      <c r="Z24" s="77">
        <f t="shared" si="1"/>
        <v>321.93</v>
      </c>
      <c r="AA24" s="79"/>
      <c r="AB24" s="77">
        <f t="shared" si="2"/>
        <v>22050</v>
      </c>
      <c r="AC24" s="79"/>
      <c r="AD24" s="82" t="s">
        <v>2</v>
      </c>
      <c r="AE24" s="46"/>
      <c r="AF24" s="46"/>
      <c r="AG24" s="46"/>
      <c r="AH24" s="46"/>
      <c r="AI24" s="88"/>
      <c r="AJ24" s="89"/>
      <c r="AK24" s="91"/>
      <c r="AL24" s="91"/>
      <c r="AM24" s="91"/>
      <c r="AN24" s="91"/>
      <c r="AO24" s="61">
        <v>3000</v>
      </c>
      <c r="AP24" s="62"/>
      <c r="AQ24" s="91"/>
      <c r="AR24" s="91"/>
      <c r="AS24" s="91"/>
      <c r="AT24" s="93"/>
      <c r="AU24" s="93"/>
      <c r="AV24" s="57">
        <f t="shared" si="3"/>
        <v>0</v>
      </c>
      <c r="AW24" s="57"/>
      <c r="AX24" s="57"/>
      <c r="AY24" s="77">
        <f t="shared" si="4"/>
        <v>0</v>
      </c>
      <c r="AZ24" s="79"/>
      <c r="BA24" s="77">
        <f t="shared" si="5"/>
        <v>0</v>
      </c>
      <c r="BB24" s="79"/>
    </row>
    <row r="25" spans="1:54" ht="27" customHeight="1">
      <c r="A25" s="40">
        <v>20</v>
      </c>
      <c r="B25" s="43"/>
      <c r="C25" s="46" t="s">
        <v>64</v>
      </c>
      <c r="D25" s="46"/>
      <c r="E25" s="46"/>
      <c r="F25" s="46"/>
      <c r="G25" s="46"/>
      <c r="H25" s="46"/>
      <c r="I25" s="50" t="s">
        <v>29</v>
      </c>
      <c r="J25" s="52" t="s">
        <v>20</v>
      </c>
      <c r="K25" s="52"/>
      <c r="L25" s="52"/>
      <c r="M25" s="52"/>
      <c r="N25" s="57">
        <v>12000</v>
      </c>
      <c r="O25" s="57"/>
      <c r="P25" s="61">
        <v>3000</v>
      </c>
      <c r="Q25" s="62"/>
      <c r="R25" s="57">
        <v>2</v>
      </c>
      <c r="S25" s="57"/>
      <c r="T25" s="57"/>
      <c r="U25" s="57">
        <v>35</v>
      </c>
      <c r="V25" s="57"/>
      <c r="W25" s="57">
        <f t="shared" si="0"/>
        <v>210</v>
      </c>
      <c r="X25" s="57"/>
      <c r="Y25" s="57"/>
      <c r="Z25" s="77">
        <f t="shared" si="1"/>
        <v>107.31</v>
      </c>
      <c r="AA25" s="79"/>
      <c r="AB25" s="77">
        <f t="shared" si="2"/>
        <v>7350</v>
      </c>
      <c r="AC25" s="79"/>
      <c r="AD25" s="82" t="s">
        <v>2</v>
      </c>
      <c r="AE25" s="46"/>
      <c r="AF25" s="46"/>
      <c r="AG25" s="46"/>
      <c r="AH25" s="46"/>
      <c r="AI25" s="88"/>
      <c r="AJ25" s="89"/>
      <c r="AK25" s="91"/>
      <c r="AL25" s="91"/>
      <c r="AM25" s="91"/>
      <c r="AN25" s="91"/>
      <c r="AO25" s="61">
        <v>3000</v>
      </c>
      <c r="AP25" s="62"/>
      <c r="AQ25" s="91"/>
      <c r="AR25" s="91"/>
      <c r="AS25" s="91"/>
      <c r="AT25" s="93"/>
      <c r="AU25" s="93"/>
      <c r="AV25" s="57">
        <f t="shared" si="3"/>
        <v>0</v>
      </c>
      <c r="AW25" s="57"/>
      <c r="AX25" s="57"/>
      <c r="AY25" s="77">
        <f t="shared" si="4"/>
        <v>0</v>
      </c>
      <c r="AZ25" s="79"/>
      <c r="BA25" s="77">
        <f t="shared" si="5"/>
        <v>0</v>
      </c>
      <c r="BB25" s="79"/>
    </row>
    <row r="26" spans="1:54" ht="27" customHeight="1">
      <c r="A26" s="40">
        <v>21</v>
      </c>
      <c r="B26" s="43"/>
      <c r="C26" s="46" t="s">
        <v>16</v>
      </c>
      <c r="D26" s="46"/>
      <c r="E26" s="46"/>
      <c r="F26" s="46"/>
      <c r="G26" s="46"/>
      <c r="H26" s="46"/>
      <c r="I26" s="50" t="s">
        <v>29</v>
      </c>
      <c r="J26" s="52" t="s">
        <v>20</v>
      </c>
      <c r="K26" s="52"/>
      <c r="L26" s="52"/>
      <c r="M26" s="52"/>
      <c r="N26" s="57">
        <v>12000</v>
      </c>
      <c r="O26" s="57"/>
      <c r="P26" s="61">
        <v>3000</v>
      </c>
      <c r="Q26" s="62"/>
      <c r="R26" s="57">
        <v>6</v>
      </c>
      <c r="S26" s="57"/>
      <c r="T26" s="57"/>
      <c r="U26" s="57">
        <v>35</v>
      </c>
      <c r="V26" s="57"/>
      <c r="W26" s="57">
        <f t="shared" si="0"/>
        <v>630</v>
      </c>
      <c r="X26" s="57"/>
      <c r="Y26" s="57"/>
      <c r="Z26" s="77">
        <f t="shared" si="1"/>
        <v>321.93</v>
      </c>
      <c r="AA26" s="79"/>
      <c r="AB26" s="77">
        <f t="shared" si="2"/>
        <v>22050</v>
      </c>
      <c r="AC26" s="79"/>
      <c r="AD26" s="82" t="s">
        <v>2</v>
      </c>
      <c r="AE26" s="46"/>
      <c r="AF26" s="46"/>
      <c r="AG26" s="46"/>
      <c r="AH26" s="46"/>
      <c r="AI26" s="88"/>
      <c r="AJ26" s="89"/>
      <c r="AK26" s="91"/>
      <c r="AL26" s="91"/>
      <c r="AM26" s="91"/>
      <c r="AN26" s="91"/>
      <c r="AO26" s="61">
        <v>3000</v>
      </c>
      <c r="AP26" s="62"/>
      <c r="AQ26" s="91"/>
      <c r="AR26" s="91"/>
      <c r="AS26" s="91"/>
      <c r="AT26" s="93"/>
      <c r="AU26" s="93"/>
      <c r="AV26" s="57">
        <f t="shared" si="3"/>
        <v>0</v>
      </c>
      <c r="AW26" s="57"/>
      <c r="AX26" s="57"/>
      <c r="AY26" s="77">
        <f t="shared" si="4"/>
        <v>0</v>
      </c>
      <c r="AZ26" s="79"/>
      <c r="BA26" s="77">
        <f t="shared" si="5"/>
        <v>0</v>
      </c>
      <c r="BB26" s="79"/>
    </row>
    <row r="27" spans="1:54" ht="27" customHeight="1">
      <c r="A27" s="40">
        <v>22</v>
      </c>
      <c r="B27" s="43"/>
      <c r="C27" s="46" t="s">
        <v>16</v>
      </c>
      <c r="D27" s="46"/>
      <c r="E27" s="46"/>
      <c r="F27" s="46"/>
      <c r="G27" s="46"/>
      <c r="H27" s="46"/>
      <c r="I27" s="50" t="s">
        <v>182</v>
      </c>
      <c r="J27" s="52" t="s">
        <v>38</v>
      </c>
      <c r="K27" s="52"/>
      <c r="L27" s="52"/>
      <c r="M27" s="52"/>
      <c r="N27" s="57">
        <v>8500</v>
      </c>
      <c r="O27" s="57"/>
      <c r="P27" s="61">
        <v>3000</v>
      </c>
      <c r="Q27" s="62"/>
      <c r="R27" s="57">
        <v>2</v>
      </c>
      <c r="S27" s="57"/>
      <c r="T27" s="57"/>
      <c r="U27" s="57">
        <v>22</v>
      </c>
      <c r="V27" s="57"/>
      <c r="W27" s="57">
        <f t="shared" si="0"/>
        <v>132</v>
      </c>
      <c r="X27" s="57"/>
      <c r="Y27" s="57"/>
      <c r="Z27" s="77">
        <f t="shared" si="1"/>
        <v>67.451999999999998</v>
      </c>
      <c r="AA27" s="79"/>
      <c r="AB27" s="77">
        <f t="shared" si="2"/>
        <v>4620</v>
      </c>
      <c r="AC27" s="79"/>
      <c r="AD27" s="82" t="s">
        <v>2</v>
      </c>
      <c r="AE27" s="46"/>
      <c r="AF27" s="46"/>
      <c r="AG27" s="46"/>
      <c r="AH27" s="46"/>
      <c r="AI27" s="88"/>
      <c r="AJ27" s="89"/>
      <c r="AK27" s="91"/>
      <c r="AL27" s="91"/>
      <c r="AM27" s="91"/>
      <c r="AN27" s="91"/>
      <c r="AO27" s="61">
        <v>3000</v>
      </c>
      <c r="AP27" s="62"/>
      <c r="AQ27" s="91"/>
      <c r="AR27" s="91"/>
      <c r="AS27" s="91"/>
      <c r="AT27" s="93"/>
      <c r="AU27" s="93"/>
      <c r="AV27" s="57">
        <f t="shared" si="3"/>
        <v>0</v>
      </c>
      <c r="AW27" s="57"/>
      <c r="AX27" s="57"/>
      <c r="AY27" s="77">
        <f t="shared" si="4"/>
        <v>0</v>
      </c>
      <c r="AZ27" s="79"/>
      <c r="BA27" s="77">
        <f t="shared" si="5"/>
        <v>0</v>
      </c>
      <c r="BB27" s="79"/>
    </row>
    <row r="28" spans="1:54" ht="27" customHeight="1">
      <c r="A28" s="40">
        <v>23</v>
      </c>
      <c r="B28" s="43"/>
      <c r="C28" s="46" t="s">
        <v>65</v>
      </c>
      <c r="D28" s="46"/>
      <c r="E28" s="46"/>
      <c r="F28" s="46"/>
      <c r="G28" s="46"/>
      <c r="H28" s="46"/>
      <c r="I28" s="50" t="s">
        <v>29</v>
      </c>
      <c r="J28" s="52" t="s">
        <v>20</v>
      </c>
      <c r="K28" s="52"/>
      <c r="L28" s="52"/>
      <c r="M28" s="52"/>
      <c r="N28" s="57">
        <v>12000</v>
      </c>
      <c r="O28" s="57"/>
      <c r="P28" s="61">
        <v>3000</v>
      </c>
      <c r="Q28" s="62"/>
      <c r="R28" s="57">
        <v>8</v>
      </c>
      <c r="S28" s="57"/>
      <c r="T28" s="57"/>
      <c r="U28" s="57">
        <v>35</v>
      </c>
      <c r="V28" s="57"/>
      <c r="W28" s="57">
        <f t="shared" si="0"/>
        <v>840</v>
      </c>
      <c r="X28" s="57"/>
      <c r="Y28" s="57"/>
      <c r="Z28" s="77">
        <f t="shared" si="1"/>
        <v>429.24</v>
      </c>
      <c r="AA28" s="79"/>
      <c r="AB28" s="77">
        <f t="shared" si="2"/>
        <v>29400</v>
      </c>
      <c r="AC28" s="79"/>
      <c r="AD28" s="82" t="s">
        <v>2</v>
      </c>
      <c r="AE28" s="46"/>
      <c r="AF28" s="46"/>
      <c r="AG28" s="46"/>
      <c r="AH28" s="46"/>
      <c r="AI28" s="88"/>
      <c r="AJ28" s="89"/>
      <c r="AK28" s="91"/>
      <c r="AL28" s="91"/>
      <c r="AM28" s="91"/>
      <c r="AN28" s="91"/>
      <c r="AO28" s="61">
        <v>3000</v>
      </c>
      <c r="AP28" s="62"/>
      <c r="AQ28" s="91"/>
      <c r="AR28" s="91"/>
      <c r="AS28" s="91"/>
      <c r="AT28" s="93"/>
      <c r="AU28" s="93"/>
      <c r="AV28" s="57">
        <f t="shared" si="3"/>
        <v>0</v>
      </c>
      <c r="AW28" s="57"/>
      <c r="AX28" s="57"/>
      <c r="AY28" s="77">
        <f t="shared" si="4"/>
        <v>0</v>
      </c>
      <c r="AZ28" s="79"/>
      <c r="BA28" s="77">
        <f t="shared" si="5"/>
        <v>0</v>
      </c>
      <c r="BB28" s="79"/>
    </row>
    <row r="29" spans="1:54" ht="27" customHeight="1">
      <c r="A29" s="40">
        <v>24</v>
      </c>
      <c r="B29" s="43"/>
      <c r="C29" s="46" t="s">
        <v>65</v>
      </c>
      <c r="D29" s="46"/>
      <c r="E29" s="46"/>
      <c r="F29" s="46"/>
      <c r="G29" s="46"/>
      <c r="H29" s="46"/>
      <c r="I29" s="50" t="s">
        <v>182</v>
      </c>
      <c r="J29" s="52" t="s">
        <v>38</v>
      </c>
      <c r="K29" s="52"/>
      <c r="L29" s="52"/>
      <c r="M29" s="52"/>
      <c r="N29" s="57">
        <v>8500</v>
      </c>
      <c r="O29" s="57"/>
      <c r="P29" s="61">
        <v>3000</v>
      </c>
      <c r="Q29" s="62"/>
      <c r="R29" s="57">
        <v>2</v>
      </c>
      <c r="S29" s="57"/>
      <c r="T29" s="57"/>
      <c r="U29" s="57">
        <v>22</v>
      </c>
      <c r="V29" s="57"/>
      <c r="W29" s="57">
        <f t="shared" si="0"/>
        <v>132</v>
      </c>
      <c r="X29" s="57"/>
      <c r="Y29" s="57"/>
      <c r="Z29" s="77">
        <f t="shared" si="1"/>
        <v>67.451999999999998</v>
      </c>
      <c r="AA29" s="79"/>
      <c r="AB29" s="77">
        <f t="shared" si="2"/>
        <v>4620</v>
      </c>
      <c r="AC29" s="79"/>
      <c r="AD29" s="82" t="s">
        <v>2</v>
      </c>
      <c r="AE29" s="46"/>
      <c r="AF29" s="46"/>
      <c r="AG29" s="46"/>
      <c r="AH29" s="46"/>
      <c r="AI29" s="88"/>
      <c r="AJ29" s="89"/>
      <c r="AK29" s="91"/>
      <c r="AL29" s="91"/>
      <c r="AM29" s="91"/>
      <c r="AN29" s="91"/>
      <c r="AO29" s="61">
        <v>3000</v>
      </c>
      <c r="AP29" s="62"/>
      <c r="AQ29" s="91"/>
      <c r="AR29" s="91"/>
      <c r="AS29" s="91"/>
      <c r="AT29" s="93"/>
      <c r="AU29" s="93"/>
      <c r="AV29" s="57">
        <f t="shared" si="3"/>
        <v>0</v>
      </c>
      <c r="AW29" s="57"/>
      <c r="AX29" s="57"/>
      <c r="AY29" s="77">
        <f t="shared" si="4"/>
        <v>0</v>
      </c>
      <c r="AZ29" s="79"/>
      <c r="BA29" s="77">
        <f t="shared" si="5"/>
        <v>0</v>
      </c>
      <c r="BB29" s="79"/>
    </row>
    <row r="30" spans="1:54" ht="27" customHeight="1">
      <c r="A30" s="40">
        <v>25</v>
      </c>
      <c r="B30" s="43"/>
      <c r="C30" s="46" t="s">
        <v>52</v>
      </c>
      <c r="D30" s="46"/>
      <c r="E30" s="46"/>
      <c r="F30" s="46"/>
      <c r="G30" s="46"/>
      <c r="H30" s="46"/>
      <c r="I30" s="50" t="s">
        <v>29</v>
      </c>
      <c r="J30" s="52" t="s">
        <v>20</v>
      </c>
      <c r="K30" s="52"/>
      <c r="L30" s="52"/>
      <c r="M30" s="52"/>
      <c r="N30" s="57">
        <v>12000</v>
      </c>
      <c r="O30" s="57"/>
      <c r="P30" s="61">
        <v>3000</v>
      </c>
      <c r="Q30" s="62"/>
      <c r="R30" s="57">
        <v>12</v>
      </c>
      <c r="S30" s="57"/>
      <c r="T30" s="57"/>
      <c r="U30" s="57">
        <v>35</v>
      </c>
      <c r="V30" s="57"/>
      <c r="W30" s="57">
        <f t="shared" si="0"/>
        <v>1260</v>
      </c>
      <c r="X30" s="57"/>
      <c r="Y30" s="57"/>
      <c r="Z30" s="77">
        <f t="shared" si="1"/>
        <v>643.86</v>
      </c>
      <c r="AA30" s="79"/>
      <c r="AB30" s="77">
        <f t="shared" si="2"/>
        <v>44100</v>
      </c>
      <c r="AC30" s="79"/>
      <c r="AD30" s="82" t="s">
        <v>2</v>
      </c>
      <c r="AE30" s="46"/>
      <c r="AF30" s="46"/>
      <c r="AG30" s="46"/>
      <c r="AH30" s="46"/>
      <c r="AI30" s="88"/>
      <c r="AJ30" s="89"/>
      <c r="AK30" s="91"/>
      <c r="AL30" s="91"/>
      <c r="AM30" s="91"/>
      <c r="AN30" s="91"/>
      <c r="AO30" s="61">
        <v>3000</v>
      </c>
      <c r="AP30" s="62"/>
      <c r="AQ30" s="91"/>
      <c r="AR30" s="91"/>
      <c r="AS30" s="91"/>
      <c r="AT30" s="93"/>
      <c r="AU30" s="93"/>
      <c r="AV30" s="57">
        <f t="shared" si="3"/>
        <v>0</v>
      </c>
      <c r="AW30" s="57"/>
      <c r="AX30" s="57"/>
      <c r="AY30" s="77">
        <f t="shared" si="4"/>
        <v>0</v>
      </c>
      <c r="AZ30" s="79"/>
      <c r="BA30" s="77">
        <f t="shared" si="5"/>
        <v>0</v>
      </c>
      <c r="BB30" s="79"/>
    </row>
    <row r="31" spans="1:54" ht="27" customHeight="1">
      <c r="A31" s="40">
        <v>26</v>
      </c>
      <c r="B31" s="43"/>
      <c r="C31" s="46" t="s">
        <v>15</v>
      </c>
      <c r="D31" s="46"/>
      <c r="E31" s="46"/>
      <c r="F31" s="46"/>
      <c r="G31" s="46"/>
      <c r="H31" s="46"/>
      <c r="I31" s="50" t="s">
        <v>29</v>
      </c>
      <c r="J31" s="52" t="s">
        <v>20</v>
      </c>
      <c r="K31" s="52"/>
      <c r="L31" s="52"/>
      <c r="M31" s="52"/>
      <c r="N31" s="57">
        <v>12000</v>
      </c>
      <c r="O31" s="57"/>
      <c r="P31" s="61">
        <v>3000</v>
      </c>
      <c r="Q31" s="62"/>
      <c r="R31" s="57">
        <v>4</v>
      </c>
      <c r="S31" s="57"/>
      <c r="T31" s="57"/>
      <c r="U31" s="57">
        <v>35</v>
      </c>
      <c r="V31" s="57"/>
      <c r="W31" s="57">
        <f t="shared" si="0"/>
        <v>420</v>
      </c>
      <c r="X31" s="57"/>
      <c r="Y31" s="57"/>
      <c r="Z31" s="77">
        <f t="shared" si="1"/>
        <v>214.62</v>
      </c>
      <c r="AA31" s="79"/>
      <c r="AB31" s="77">
        <f t="shared" si="2"/>
        <v>14700</v>
      </c>
      <c r="AC31" s="79"/>
      <c r="AD31" s="82" t="s">
        <v>2</v>
      </c>
      <c r="AE31" s="46"/>
      <c r="AF31" s="46"/>
      <c r="AG31" s="46"/>
      <c r="AH31" s="46"/>
      <c r="AI31" s="88"/>
      <c r="AJ31" s="89"/>
      <c r="AK31" s="91"/>
      <c r="AL31" s="91"/>
      <c r="AM31" s="91"/>
      <c r="AN31" s="91"/>
      <c r="AO31" s="61">
        <v>3000</v>
      </c>
      <c r="AP31" s="62"/>
      <c r="AQ31" s="91"/>
      <c r="AR31" s="91"/>
      <c r="AS31" s="91"/>
      <c r="AT31" s="93"/>
      <c r="AU31" s="93"/>
      <c r="AV31" s="57">
        <f t="shared" si="3"/>
        <v>0</v>
      </c>
      <c r="AW31" s="57"/>
      <c r="AX31" s="57"/>
      <c r="AY31" s="77">
        <f t="shared" si="4"/>
        <v>0</v>
      </c>
      <c r="AZ31" s="79"/>
      <c r="BA31" s="77">
        <f t="shared" si="5"/>
        <v>0</v>
      </c>
      <c r="BB31" s="79"/>
    </row>
    <row r="32" spans="1:54" ht="27" customHeight="1">
      <c r="A32" s="40">
        <v>27</v>
      </c>
      <c r="B32" s="43"/>
      <c r="C32" s="46" t="s">
        <v>5</v>
      </c>
      <c r="D32" s="46"/>
      <c r="E32" s="46"/>
      <c r="F32" s="46"/>
      <c r="G32" s="46"/>
      <c r="H32" s="46"/>
      <c r="I32" s="50" t="s">
        <v>29</v>
      </c>
      <c r="J32" s="52" t="s">
        <v>20</v>
      </c>
      <c r="K32" s="52"/>
      <c r="L32" s="52"/>
      <c r="M32" s="52"/>
      <c r="N32" s="57">
        <v>12000</v>
      </c>
      <c r="O32" s="57"/>
      <c r="P32" s="61">
        <v>3000</v>
      </c>
      <c r="Q32" s="62"/>
      <c r="R32" s="57">
        <v>4</v>
      </c>
      <c r="S32" s="57"/>
      <c r="T32" s="57"/>
      <c r="U32" s="57">
        <v>35</v>
      </c>
      <c r="V32" s="57"/>
      <c r="W32" s="57">
        <f t="shared" si="0"/>
        <v>420</v>
      </c>
      <c r="X32" s="57"/>
      <c r="Y32" s="57"/>
      <c r="Z32" s="77">
        <f t="shared" si="1"/>
        <v>214.62</v>
      </c>
      <c r="AA32" s="79"/>
      <c r="AB32" s="77">
        <f t="shared" si="2"/>
        <v>14700</v>
      </c>
      <c r="AC32" s="79"/>
      <c r="AD32" s="82" t="s">
        <v>2</v>
      </c>
      <c r="AE32" s="46"/>
      <c r="AF32" s="46"/>
      <c r="AG32" s="46"/>
      <c r="AH32" s="46"/>
      <c r="AI32" s="88"/>
      <c r="AJ32" s="89"/>
      <c r="AK32" s="91"/>
      <c r="AL32" s="91"/>
      <c r="AM32" s="91"/>
      <c r="AN32" s="91"/>
      <c r="AO32" s="61">
        <v>3000</v>
      </c>
      <c r="AP32" s="62"/>
      <c r="AQ32" s="91"/>
      <c r="AR32" s="91"/>
      <c r="AS32" s="91"/>
      <c r="AT32" s="93"/>
      <c r="AU32" s="93"/>
      <c r="AV32" s="57">
        <f t="shared" si="3"/>
        <v>0</v>
      </c>
      <c r="AW32" s="57"/>
      <c r="AX32" s="57"/>
      <c r="AY32" s="77">
        <f t="shared" si="4"/>
        <v>0</v>
      </c>
      <c r="AZ32" s="79"/>
      <c r="BA32" s="77">
        <f t="shared" si="5"/>
        <v>0</v>
      </c>
      <c r="BB32" s="79"/>
    </row>
    <row r="33" spans="1:54" ht="27" customHeight="1">
      <c r="A33" s="40">
        <v>28</v>
      </c>
      <c r="B33" s="43"/>
      <c r="C33" s="46" t="s">
        <v>67</v>
      </c>
      <c r="D33" s="46"/>
      <c r="E33" s="46"/>
      <c r="F33" s="46"/>
      <c r="G33" s="46"/>
      <c r="H33" s="46"/>
      <c r="I33" s="50" t="s">
        <v>181</v>
      </c>
      <c r="J33" s="52" t="s">
        <v>20</v>
      </c>
      <c r="K33" s="52"/>
      <c r="L33" s="52"/>
      <c r="M33" s="52"/>
      <c r="N33" s="57">
        <v>12000</v>
      </c>
      <c r="O33" s="57"/>
      <c r="P33" s="61">
        <v>3000</v>
      </c>
      <c r="Q33" s="62"/>
      <c r="R33" s="57">
        <v>2</v>
      </c>
      <c r="S33" s="57"/>
      <c r="T33" s="57"/>
      <c r="U33" s="57">
        <v>35</v>
      </c>
      <c r="V33" s="57"/>
      <c r="W33" s="57">
        <f t="shared" si="0"/>
        <v>210</v>
      </c>
      <c r="X33" s="57"/>
      <c r="Y33" s="57"/>
      <c r="Z33" s="77">
        <f t="shared" si="1"/>
        <v>107.31</v>
      </c>
      <c r="AA33" s="79"/>
      <c r="AB33" s="77">
        <f t="shared" si="2"/>
        <v>7350</v>
      </c>
      <c r="AC33" s="79"/>
      <c r="AD33" s="82" t="s">
        <v>2</v>
      </c>
      <c r="AE33" s="46"/>
      <c r="AF33" s="46"/>
      <c r="AG33" s="46"/>
      <c r="AH33" s="46"/>
      <c r="AI33" s="88"/>
      <c r="AJ33" s="89"/>
      <c r="AK33" s="91"/>
      <c r="AL33" s="91"/>
      <c r="AM33" s="91"/>
      <c r="AN33" s="91"/>
      <c r="AO33" s="61">
        <v>3000</v>
      </c>
      <c r="AP33" s="62"/>
      <c r="AQ33" s="91"/>
      <c r="AR33" s="91"/>
      <c r="AS33" s="91"/>
      <c r="AT33" s="93"/>
      <c r="AU33" s="93"/>
      <c r="AV33" s="57">
        <f t="shared" si="3"/>
        <v>0</v>
      </c>
      <c r="AW33" s="57"/>
      <c r="AX33" s="57"/>
      <c r="AY33" s="77">
        <f t="shared" si="4"/>
        <v>0</v>
      </c>
      <c r="AZ33" s="79"/>
      <c r="BA33" s="77">
        <f t="shared" si="5"/>
        <v>0</v>
      </c>
      <c r="BB33" s="79"/>
    </row>
    <row r="34" spans="1:54" ht="27" customHeight="1">
      <c r="A34" s="40">
        <v>29</v>
      </c>
      <c r="B34" s="43"/>
      <c r="C34" s="46" t="s">
        <v>71</v>
      </c>
      <c r="D34" s="46"/>
      <c r="E34" s="46"/>
      <c r="F34" s="46"/>
      <c r="G34" s="46"/>
      <c r="H34" s="46"/>
      <c r="I34" s="50" t="s">
        <v>22</v>
      </c>
      <c r="J34" s="52" t="s">
        <v>33</v>
      </c>
      <c r="K34" s="52"/>
      <c r="L34" s="52"/>
      <c r="M34" s="52"/>
      <c r="N34" s="57">
        <v>10000</v>
      </c>
      <c r="O34" s="57"/>
      <c r="P34" s="61">
        <v>3000</v>
      </c>
      <c r="Q34" s="62"/>
      <c r="R34" s="57">
        <v>24</v>
      </c>
      <c r="S34" s="57"/>
      <c r="T34" s="57"/>
      <c r="U34" s="57">
        <v>35</v>
      </c>
      <c r="V34" s="57"/>
      <c r="W34" s="57">
        <f t="shared" si="0"/>
        <v>2520</v>
      </c>
      <c r="X34" s="57"/>
      <c r="Y34" s="57"/>
      <c r="Z34" s="77">
        <f t="shared" si="1"/>
        <v>1287.72</v>
      </c>
      <c r="AA34" s="79"/>
      <c r="AB34" s="77">
        <f t="shared" si="2"/>
        <v>88200</v>
      </c>
      <c r="AC34" s="79"/>
      <c r="AD34" s="82" t="s">
        <v>2</v>
      </c>
      <c r="AE34" s="46"/>
      <c r="AF34" s="46"/>
      <c r="AG34" s="46"/>
      <c r="AH34" s="46"/>
      <c r="AI34" s="88"/>
      <c r="AJ34" s="89"/>
      <c r="AK34" s="91"/>
      <c r="AL34" s="91"/>
      <c r="AM34" s="91"/>
      <c r="AN34" s="91"/>
      <c r="AO34" s="61">
        <v>3000</v>
      </c>
      <c r="AP34" s="62"/>
      <c r="AQ34" s="91"/>
      <c r="AR34" s="91"/>
      <c r="AS34" s="91"/>
      <c r="AT34" s="93"/>
      <c r="AU34" s="93"/>
      <c r="AV34" s="57">
        <f t="shared" si="3"/>
        <v>0</v>
      </c>
      <c r="AW34" s="57"/>
      <c r="AX34" s="57"/>
      <c r="AY34" s="77">
        <f t="shared" si="4"/>
        <v>0</v>
      </c>
      <c r="AZ34" s="79"/>
      <c r="BA34" s="77">
        <f t="shared" si="5"/>
        <v>0</v>
      </c>
      <c r="BB34" s="79"/>
    </row>
    <row r="35" spans="1:54" ht="27" customHeight="1">
      <c r="A35" s="40">
        <v>30</v>
      </c>
      <c r="B35" s="43"/>
      <c r="C35" s="46" t="s">
        <v>71</v>
      </c>
      <c r="D35" s="46"/>
      <c r="E35" s="46"/>
      <c r="F35" s="46"/>
      <c r="G35" s="46"/>
      <c r="H35" s="46"/>
      <c r="I35" s="50" t="s">
        <v>22</v>
      </c>
      <c r="J35" s="52" t="s">
        <v>33</v>
      </c>
      <c r="K35" s="52"/>
      <c r="L35" s="52"/>
      <c r="M35" s="52"/>
      <c r="N35" s="57">
        <v>10000</v>
      </c>
      <c r="O35" s="57"/>
      <c r="P35" s="61">
        <v>3000</v>
      </c>
      <c r="Q35" s="62"/>
      <c r="R35" s="57">
        <v>23</v>
      </c>
      <c r="S35" s="57"/>
      <c r="T35" s="57"/>
      <c r="U35" s="57">
        <v>35</v>
      </c>
      <c r="V35" s="57"/>
      <c r="W35" s="57">
        <f t="shared" si="0"/>
        <v>2415</v>
      </c>
      <c r="X35" s="57"/>
      <c r="Y35" s="57"/>
      <c r="Z35" s="77">
        <f t="shared" si="1"/>
        <v>1234.0650000000001</v>
      </c>
      <c r="AA35" s="79"/>
      <c r="AB35" s="77">
        <f t="shared" si="2"/>
        <v>84525</v>
      </c>
      <c r="AC35" s="79"/>
      <c r="AD35" s="82" t="s">
        <v>2</v>
      </c>
      <c r="AE35" s="46"/>
      <c r="AF35" s="46"/>
      <c r="AG35" s="46"/>
      <c r="AH35" s="46"/>
      <c r="AI35" s="88"/>
      <c r="AJ35" s="89"/>
      <c r="AK35" s="91"/>
      <c r="AL35" s="91"/>
      <c r="AM35" s="91"/>
      <c r="AN35" s="91"/>
      <c r="AO35" s="61">
        <v>3000</v>
      </c>
      <c r="AP35" s="62"/>
      <c r="AQ35" s="91"/>
      <c r="AR35" s="91"/>
      <c r="AS35" s="91"/>
      <c r="AT35" s="93"/>
      <c r="AU35" s="93"/>
      <c r="AV35" s="57">
        <f t="shared" si="3"/>
        <v>0</v>
      </c>
      <c r="AW35" s="57"/>
      <c r="AX35" s="57"/>
      <c r="AY35" s="77">
        <f t="shared" si="4"/>
        <v>0</v>
      </c>
      <c r="AZ35" s="79"/>
      <c r="BA35" s="77">
        <f t="shared" si="5"/>
        <v>0</v>
      </c>
      <c r="BB35" s="79"/>
    </row>
    <row r="36" spans="1:54" ht="27" customHeight="1">
      <c r="A36" s="40">
        <v>31</v>
      </c>
      <c r="B36" s="43"/>
      <c r="C36" s="46" t="s">
        <v>27</v>
      </c>
      <c r="D36" s="46"/>
      <c r="E36" s="46"/>
      <c r="F36" s="46"/>
      <c r="G36" s="46"/>
      <c r="H36" s="46"/>
      <c r="I36" s="50" t="s">
        <v>29</v>
      </c>
      <c r="J36" s="52" t="s">
        <v>20</v>
      </c>
      <c r="K36" s="52"/>
      <c r="L36" s="52"/>
      <c r="M36" s="52"/>
      <c r="N36" s="57">
        <v>12000</v>
      </c>
      <c r="O36" s="57"/>
      <c r="P36" s="61">
        <v>3000</v>
      </c>
      <c r="Q36" s="62"/>
      <c r="R36" s="57">
        <v>12</v>
      </c>
      <c r="S36" s="57"/>
      <c r="T36" s="57"/>
      <c r="U36" s="57">
        <v>35</v>
      </c>
      <c r="V36" s="57"/>
      <c r="W36" s="57">
        <f t="shared" si="0"/>
        <v>1260</v>
      </c>
      <c r="X36" s="57"/>
      <c r="Y36" s="57"/>
      <c r="Z36" s="77">
        <f t="shared" si="1"/>
        <v>643.86</v>
      </c>
      <c r="AA36" s="79"/>
      <c r="AB36" s="77">
        <f t="shared" si="2"/>
        <v>44100</v>
      </c>
      <c r="AC36" s="79"/>
      <c r="AD36" s="82" t="s">
        <v>2</v>
      </c>
      <c r="AE36" s="46"/>
      <c r="AF36" s="46"/>
      <c r="AG36" s="46"/>
      <c r="AH36" s="46"/>
      <c r="AI36" s="88"/>
      <c r="AJ36" s="89"/>
      <c r="AK36" s="91"/>
      <c r="AL36" s="91"/>
      <c r="AM36" s="91"/>
      <c r="AN36" s="91"/>
      <c r="AO36" s="61">
        <v>3000</v>
      </c>
      <c r="AP36" s="62"/>
      <c r="AQ36" s="91"/>
      <c r="AR36" s="91"/>
      <c r="AS36" s="91"/>
      <c r="AT36" s="93"/>
      <c r="AU36" s="93"/>
      <c r="AV36" s="57">
        <f t="shared" si="3"/>
        <v>0</v>
      </c>
      <c r="AW36" s="57"/>
      <c r="AX36" s="57"/>
      <c r="AY36" s="77">
        <f t="shared" si="4"/>
        <v>0</v>
      </c>
      <c r="AZ36" s="79"/>
      <c r="BA36" s="77">
        <f t="shared" si="5"/>
        <v>0</v>
      </c>
      <c r="BB36" s="79"/>
    </row>
    <row r="37" spans="1:54" ht="27" customHeight="1">
      <c r="A37" s="40">
        <v>32</v>
      </c>
      <c r="B37" s="43"/>
      <c r="C37" s="46" t="s">
        <v>60</v>
      </c>
      <c r="D37" s="46"/>
      <c r="E37" s="46"/>
      <c r="F37" s="46"/>
      <c r="G37" s="46"/>
      <c r="H37" s="46"/>
      <c r="I37" s="50" t="s">
        <v>29</v>
      </c>
      <c r="J37" s="52" t="s">
        <v>20</v>
      </c>
      <c r="K37" s="52"/>
      <c r="L37" s="52"/>
      <c r="M37" s="52"/>
      <c r="N37" s="57">
        <v>12000</v>
      </c>
      <c r="O37" s="57"/>
      <c r="P37" s="61">
        <v>3000</v>
      </c>
      <c r="Q37" s="62"/>
      <c r="R37" s="57">
        <v>24</v>
      </c>
      <c r="S37" s="57"/>
      <c r="T37" s="57"/>
      <c r="U37" s="57">
        <v>35</v>
      </c>
      <c r="V37" s="57"/>
      <c r="W37" s="57">
        <f t="shared" si="0"/>
        <v>2520</v>
      </c>
      <c r="X37" s="57"/>
      <c r="Y37" s="57"/>
      <c r="Z37" s="77">
        <f t="shared" si="1"/>
        <v>1287.72</v>
      </c>
      <c r="AA37" s="79"/>
      <c r="AB37" s="77">
        <f t="shared" si="2"/>
        <v>88200</v>
      </c>
      <c r="AC37" s="79"/>
      <c r="AD37" s="82" t="s">
        <v>2</v>
      </c>
      <c r="AE37" s="46"/>
      <c r="AF37" s="46"/>
      <c r="AG37" s="46"/>
      <c r="AH37" s="46"/>
      <c r="AI37" s="88"/>
      <c r="AJ37" s="89"/>
      <c r="AK37" s="91"/>
      <c r="AL37" s="91"/>
      <c r="AM37" s="91"/>
      <c r="AN37" s="91"/>
      <c r="AO37" s="61">
        <v>3000</v>
      </c>
      <c r="AP37" s="62"/>
      <c r="AQ37" s="91"/>
      <c r="AR37" s="91"/>
      <c r="AS37" s="91"/>
      <c r="AT37" s="93"/>
      <c r="AU37" s="93"/>
      <c r="AV37" s="57">
        <f t="shared" si="3"/>
        <v>0</v>
      </c>
      <c r="AW37" s="57"/>
      <c r="AX37" s="57"/>
      <c r="AY37" s="77">
        <f t="shared" si="4"/>
        <v>0</v>
      </c>
      <c r="AZ37" s="79"/>
      <c r="BA37" s="77">
        <f t="shared" si="5"/>
        <v>0</v>
      </c>
      <c r="BB37" s="79"/>
    </row>
    <row r="38" spans="1:54" ht="27" customHeight="1">
      <c r="A38" s="40">
        <v>33</v>
      </c>
      <c r="B38" s="43"/>
      <c r="C38" s="46" t="s">
        <v>50</v>
      </c>
      <c r="D38" s="46"/>
      <c r="E38" s="46"/>
      <c r="F38" s="46"/>
      <c r="G38" s="46"/>
      <c r="H38" s="46"/>
      <c r="I38" s="50" t="s">
        <v>29</v>
      </c>
      <c r="J38" s="52" t="s">
        <v>20</v>
      </c>
      <c r="K38" s="52"/>
      <c r="L38" s="52"/>
      <c r="M38" s="52"/>
      <c r="N38" s="57">
        <v>12000</v>
      </c>
      <c r="O38" s="57"/>
      <c r="P38" s="61">
        <v>3000</v>
      </c>
      <c r="Q38" s="62"/>
      <c r="R38" s="57">
        <v>24</v>
      </c>
      <c r="S38" s="57"/>
      <c r="T38" s="57"/>
      <c r="U38" s="57">
        <v>35</v>
      </c>
      <c r="V38" s="57"/>
      <c r="W38" s="57">
        <f t="shared" si="0"/>
        <v>2520</v>
      </c>
      <c r="X38" s="57"/>
      <c r="Y38" s="57"/>
      <c r="Z38" s="77">
        <f t="shared" si="1"/>
        <v>1287.72</v>
      </c>
      <c r="AA38" s="79"/>
      <c r="AB38" s="77">
        <f t="shared" si="2"/>
        <v>88200</v>
      </c>
      <c r="AC38" s="79"/>
      <c r="AD38" s="82" t="s">
        <v>2</v>
      </c>
      <c r="AE38" s="46"/>
      <c r="AF38" s="46"/>
      <c r="AG38" s="46"/>
      <c r="AH38" s="46"/>
      <c r="AI38" s="88"/>
      <c r="AJ38" s="89"/>
      <c r="AK38" s="91"/>
      <c r="AL38" s="91"/>
      <c r="AM38" s="91"/>
      <c r="AN38" s="91"/>
      <c r="AO38" s="61">
        <v>3000</v>
      </c>
      <c r="AP38" s="62"/>
      <c r="AQ38" s="91"/>
      <c r="AR38" s="91"/>
      <c r="AS38" s="91"/>
      <c r="AT38" s="93"/>
      <c r="AU38" s="93"/>
      <c r="AV38" s="57">
        <f t="shared" si="3"/>
        <v>0</v>
      </c>
      <c r="AW38" s="57"/>
      <c r="AX38" s="57"/>
      <c r="AY38" s="77">
        <f t="shared" si="4"/>
        <v>0</v>
      </c>
      <c r="AZ38" s="79"/>
      <c r="BA38" s="77">
        <f t="shared" si="5"/>
        <v>0</v>
      </c>
      <c r="BB38" s="79"/>
    </row>
    <row r="39" spans="1:54" ht="27" customHeight="1">
      <c r="A39" s="40">
        <v>34</v>
      </c>
      <c r="B39" s="43"/>
      <c r="C39" s="46" t="s">
        <v>51</v>
      </c>
      <c r="D39" s="46"/>
      <c r="E39" s="46"/>
      <c r="F39" s="46"/>
      <c r="G39" s="46"/>
      <c r="H39" s="46"/>
      <c r="I39" s="50" t="s">
        <v>29</v>
      </c>
      <c r="J39" s="52" t="s">
        <v>20</v>
      </c>
      <c r="K39" s="52"/>
      <c r="L39" s="52"/>
      <c r="M39" s="52"/>
      <c r="N39" s="57">
        <v>12000</v>
      </c>
      <c r="O39" s="57"/>
      <c r="P39" s="61">
        <v>3000</v>
      </c>
      <c r="Q39" s="62"/>
      <c r="R39" s="57">
        <v>36</v>
      </c>
      <c r="S39" s="57"/>
      <c r="T39" s="57"/>
      <c r="U39" s="57">
        <v>35</v>
      </c>
      <c r="V39" s="57"/>
      <c r="W39" s="57">
        <f t="shared" si="0"/>
        <v>3780</v>
      </c>
      <c r="X39" s="57"/>
      <c r="Y39" s="57"/>
      <c r="Z39" s="77">
        <f t="shared" si="1"/>
        <v>1931.58</v>
      </c>
      <c r="AA39" s="79"/>
      <c r="AB39" s="77">
        <f t="shared" si="2"/>
        <v>132300</v>
      </c>
      <c r="AC39" s="79"/>
      <c r="AD39" s="82" t="s">
        <v>2</v>
      </c>
      <c r="AE39" s="46"/>
      <c r="AF39" s="46"/>
      <c r="AG39" s="46"/>
      <c r="AH39" s="46"/>
      <c r="AI39" s="88"/>
      <c r="AJ39" s="89"/>
      <c r="AK39" s="91"/>
      <c r="AL39" s="91"/>
      <c r="AM39" s="91"/>
      <c r="AN39" s="91"/>
      <c r="AO39" s="61">
        <v>3000</v>
      </c>
      <c r="AP39" s="62"/>
      <c r="AQ39" s="91"/>
      <c r="AR39" s="91"/>
      <c r="AS39" s="91"/>
      <c r="AT39" s="93"/>
      <c r="AU39" s="93"/>
      <c r="AV39" s="57">
        <f t="shared" si="3"/>
        <v>0</v>
      </c>
      <c r="AW39" s="57"/>
      <c r="AX39" s="57"/>
      <c r="AY39" s="77">
        <f t="shared" si="4"/>
        <v>0</v>
      </c>
      <c r="AZ39" s="79"/>
      <c r="BA39" s="77">
        <f t="shared" si="5"/>
        <v>0</v>
      </c>
      <c r="BB39" s="79"/>
    </row>
    <row r="40" spans="1:54" ht="27" customHeight="1">
      <c r="A40" s="40">
        <v>35</v>
      </c>
      <c r="B40" s="43"/>
      <c r="C40" s="46" t="s">
        <v>72</v>
      </c>
      <c r="D40" s="46"/>
      <c r="E40" s="46"/>
      <c r="F40" s="46"/>
      <c r="G40" s="46"/>
      <c r="H40" s="46"/>
      <c r="I40" s="50" t="s">
        <v>29</v>
      </c>
      <c r="J40" s="52" t="s">
        <v>20</v>
      </c>
      <c r="K40" s="52"/>
      <c r="L40" s="52"/>
      <c r="M40" s="52"/>
      <c r="N40" s="57">
        <v>12000</v>
      </c>
      <c r="O40" s="57"/>
      <c r="P40" s="61">
        <v>3000</v>
      </c>
      <c r="Q40" s="62"/>
      <c r="R40" s="57">
        <v>138</v>
      </c>
      <c r="S40" s="57"/>
      <c r="T40" s="57"/>
      <c r="U40" s="57">
        <v>35</v>
      </c>
      <c r="V40" s="57"/>
      <c r="W40" s="57">
        <f t="shared" si="0"/>
        <v>14490</v>
      </c>
      <c r="X40" s="57"/>
      <c r="Y40" s="57"/>
      <c r="Z40" s="77">
        <f t="shared" si="1"/>
        <v>7404.39</v>
      </c>
      <c r="AA40" s="79"/>
      <c r="AB40" s="77">
        <f t="shared" si="2"/>
        <v>507150</v>
      </c>
      <c r="AC40" s="79"/>
      <c r="AD40" s="82" t="s">
        <v>2</v>
      </c>
      <c r="AE40" s="46"/>
      <c r="AF40" s="46"/>
      <c r="AG40" s="46"/>
      <c r="AH40" s="46"/>
      <c r="AI40" s="88"/>
      <c r="AJ40" s="89"/>
      <c r="AK40" s="91"/>
      <c r="AL40" s="91"/>
      <c r="AM40" s="91"/>
      <c r="AN40" s="91"/>
      <c r="AO40" s="61">
        <v>3000</v>
      </c>
      <c r="AP40" s="62"/>
      <c r="AQ40" s="91"/>
      <c r="AR40" s="91"/>
      <c r="AS40" s="91"/>
      <c r="AT40" s="93"/>
      <c r="AU40" s="93"/>
      <c r="AV40" s="57">
        <f t="shared" si="3"/>
        <v>0</v>
      </c>
      <c r="AW40" s="57"/>
      <c r="AX40" s="57"/>
      <c r="AY40" s="77">
        <f t="shared" si="4"/>
        <v>0</v>
      </c>
      <c r="AZ40" s="79"/>
      <c r="BA40" s="77">
        <f t="shared" si="5"/>
        <v>0</v>
      </c>
      <c r="BB40" s="79"/>
    </row>
    <row r="41" spans="1:54" ht="27" customHeight="1">
      <c r="A41" s="40">
        <v>36</v>
      </c>
      <c r="B41" s="43"/>
      <c r="C41" s="46" t="s">
        <v>72</v>
      </c>
      <c r="D41" s="46"/>
      <c r="E41" s="46"/>
      <c r="F41" s="46"/>
      <c r="G41" s="46"/>
      <c r="H41" s="46"/>
      <c r="I41" s="50" t="s">
        <v>22</v>
      </c>
      <c r="J41" s="52" t="s">
        <v>33</v>
      </c>
      <c r="K41" s="52"/>
      <c r="L41" s="52"/>
      <c r="M41" s="52"/>
      <c r="N41" s="57">
        <v>10000</v>
      </c>
      <c r="O41" s="57"/>
      <c r="P41" s="61">
        <v>3000</v>
      </c>
      <c r="Q41" s="62"/>
      <c r="R41" s="57">
        <v>50</v>
      </c>
      <c r="S41" s="57"/>
      <c r="T41" s="57"/>
      <c r="U41" s="57">
        <v>35</v>
      </c>
      <c r="V41" s="57"/>
      <c r="W41" s="57">
        <f t="shared" si="0"/>
        <v>5250</v>
      </c>
      <c r="X41" s="57"/>
      <c r="Y41" s="57"/>
      <c r="Z41" s="77">
        <f t="shared" si="1"/>
        <v>2682.75</v>
      </c>
      <c r="AA41" s="79"/>
      <c r="AB41" s="77">
        <f t="shared" si="2"/>
        <v>183750</v>
      </c>
      <c r="AC41" s="79"/>
      <c r="AD41" s="82" t="s">
        <v>2</v>
      </c>
      <c r="AE41" s="46"/>
      <c r="AF41" s="46"/>
      <c r="AG41" s="46"/>
      <c r="AH41" s="46"/>
      <c r="AI41" s="88"/>
      <c r="AJ41" s="89"/>
      <c r="AK41" s="91"/>
      <c r="AL41" s="91"/>
      <c r="AM41" s="91"/>
      <c r="AN41" s="91"/>
      <c r="AO41" s="61">
        <v>3000</v>
      </c>
      <c r="AP41" s="62"/>
      <c r="AQ41" s="91"/>
      <c r="AR41" s="91"/>
      <c r="AS41" s="91"/>
      <c r="AT41" s="93"/>
      <c r="AU41" s="93"/>
      <c r="AV41" s="57">
        <f t="shared" si="3"/>
        <v>0</v>
      </c>
      <c r="AW41" s="57"/>
      <c r="AX41" s="57"/>
      <c r="AY41" s="77">
        <f t="shared" si="4"/>
        <v>0</v>
      </c>
      <c r="AZ41" s="79"/>
      <c r="BA41" s="77">
        <f t="shared" si="5"/>
        <v>0</v>
      </c>
      <c r="BB41" s="79"/>
    </row>
    <row r="42" spans="1:54" ht="27" customHeight="1">
      <c r="A42" s="40">
        <v>37</v>
      </c>
      <c r="B42" s="43"/>
      <c r="C42" s="46" t="s">
        <v>26</v>
      </c>
      <c r="D42" s="46"/>
      <c r="E42" s="46"/>
      <c r="F42" s="46"/>
      <c r="G42" s="46"/>
      <c r="H42" s="46"/>
      <c r="I42" s="50" t="s">
        <v>181</v>
      </c>
      <c r="J42" s="52" t="s">
        <v>20</v>
      </c>
      <c r="K42" s="52"/>
      <c r="L42" s="52"/>
      <c r="M42" s="52"/>
      <c r="N42" s="57">
        <v>12000</v>
      </c>
      <c r="O42" s="57"/>
      <c r="P42" s="61">
        <v>3000</v>
      </c>
      <c r="Q42" s="62"/>
      <c r="R42" s="57">
        <v>8</v>
      </c>
      <c r="S42" s="57"/>
      <c r="T42" s="57"/>
      <c r="U42" s="57">
        <v>35</v>
      </c>
      <c r="V42" s="57"/>
      <c r="W42" s="57">
        <f t="shared" si="0"/>
        <v>840</v>
      </c>
      <c r="X42" s="57"/>
      <c r="Y42" s="57"/>
      <c r="Z42" s="77">
        <f t="shared" si="1"/>
        <v>429.24</v>
      </c>
      <c r="AA42" s="79"/>
      <c r="AB42" s="77">
        <f t="shared" si="2"/>
        <v>29400</v>
      </c>
      <c r="AC42" s="79"/>
      <c r="AD42" s="82" t="s">
        <v>2</v>
      </c>
      <c r="AE42" s="46"/>
      <c r="AF42" s="46"/>
      <c r="AG42" s="46"/>
      <c r="AH42" s="46"/>
      <c r="AI42" s="88"/>
      <c r="AJ42" s="89"/>
      <c r="AK42" s="91"/>
      <c r="AL42" s="91"/>
      <c r="AM42" s="91"/>
      <c r="AN42" s="91"/>
      <c r="AO42" s="61">
        <v>3000</v>
      </c>
      <c r="AP42" s="62"/>
      <c r="AQ42" s="91"/>
      <c r="AR42" s="91"/>
      <c r="AS42" s="91"/>
      <c r="AT42" s="93"/>
      <c r="AU42" s="93"/>
      <c r="AV42" s="57">
        <f t="shared" si="3"/>
        <v>0</v>
      </c>
      <c r="AW42" s="57"/>
      <c r="AX42" s="57"/>
      <c r="AY42" s="77">
        <f t="shared" si="4"/>
        <v>0</v>
      </c>
      <c r="AZ42" s="79"/>
      <c r="BA42" s="77">
        <f t="shared" si="5"/>
        <v>0</v>
      </c>
      <c r="BB42" s="79"/>
    </row>
    <row r="43" spans="1:54" ht="27" customHeight="1">
      <c r="A43" s="40">
        <v>38</v>
      </c>
      <c r="B43" s="43"/>
      <c r="C43" s="46" t="s">
        <v>47</v>
      </c>
      <c r="D43" s="46"/>
      <c r="E43" s="46"/>
      <c r="F43" s="46"/>
      <c r="G43" s="46"/>
      <c r="H43" s="46"/>
      <c r="I43" s="50" t="s">
        <v>183</v>
      </c>
      <c r="J43" s="52" t="s">
        <v>20</v>
      </c>
      <c r="K43" s="52"/>
      <c r="L43" s="52"/>
      <c r="M43" s="52"/>
      <c r="N43" s="57">
        <v>12000</v>
      </c>
      <c r="O43" s="57"/>
      <c r="P43" s="61">
        <v>3000</v>
      </c>
      <c r="Q43" s="62"/>
      <c r="R43" s="57">
        <v>4</v>
      </c>
      <c r="S43" s="57"/>
      <c r="T43" s="57"/>
      <c r="U43" s="57">
        <v>35</v>
      </c>
      <c r="V43" s="57"/>
      <c r="W43" s="57">
        <f t="shared" si="0"/>
        <v>420</v>
      </c>
      <c r="X43" s="57"/>
      <c r="Y43" s="57"/>
      <c r="Z43" s="77">
        <f t="shared" si="1"/>
        <v>214.62</v>
      </c>
      <c r="AA43" s="79"/>
      <c r="AB43" s="77">
        <f t="shared" si="2"/>
        <v>14700</v>
      </c>
      <c r="AC43" s="79"/>
      <c r="AD43" s="82" t="s">
        <v>2</v>
      </c>
      <c r="AE43" s="46"/>
      <c r="AF43" s="46"/>
      <c r="AG43" s="46"/>
      <c r="AH43" s="46"/>
      <c r="AI43" s="88"/>
      <c r="AJ43" s="89"/>
      <c r="AK43" s="91"/>
      <c r="AL43" s="91"/>
      <c r="AM43" s="91"/>
      <c r="AN43" s="91"/>
      <c r="AO43" s="61">
        <v>3000</v>
      </c>
      <c r="AP43" s="62"/>
      <c r="AQ43" s="91"/>
      <c r="AR43" s="91"/>
      <c r="AS43" s="91"/>
      <c r="AT43" s="93"/>
      <c r="AU43" s="93"/>
      <c r="AV43" s="57">
        <f t="shared" si="3"/>
        <v>0</v>
      </c>
      <c r="AW43" s="57"/>
      <c r="AX43" s="57"/>
      <c r="AY43" s="77">
        <f t="shared" si="4"/>
        <v>0</v>
      </c>
      <c r="AZ43" s="79"/>
      <c r="BA43" s="77">
        <f t="shared" si="5"/>
        <v>0</v>
      </c>
      <c r="BB43" s="79"/>
    </row>
    <row r="44" spans="1:54" ht="27" customHeight="1">
      <c r="A44" s="40">
        <v>39</v>
      </c>
      <c r="B44" s="43"/>
      <c r="C44" s="46" t="s">
        <v>73</v>
      </c>
      <c r="D44" s="46"/>
      <c r="E44" s="46"/>
      <c r="F44" s="46"/>
      <c r="G44" s="46"/>
      <c r="H44" s="46"/>
      <c r="I44" s="50"/>
      <c r="J44" s="52" t="s">
        <v>3</v>
      </c>
      <c r="K44" s="52"/>
      <c r="L44" s="52"/>
      <c r="M44" s="52"/>
      <c r="N44" s="57">
        <v>1000</v>
      </c>
      <c r="O44" s="57"/>
      <c r="P44" s="61">
        <v>3000</v>
      </c>
      <c r="Q44" s="62"/>
      <c r="R44" s="57">
        <v>4</v>
      </c>
      <c r="S44" s="57"/>
      <c r="T44" s="57"/>
      <c r="U44" s="57">
        <v>60</v>
      </c>
      <c r="V44" s="57"/>
      <c r="W44" s="57">
        <f t="shared" si="0"/>
        <v>720</v>
      </c>
      <c r="X44" s="57"/>
      <c r="Y44" s="57"/>
      <c r="Z44" s="77">
        <f t="shared" si="1"/>
        <v>367.92</v>
      </c>
      <c r="AA44" s="79"/>
      <c r="AB44" s="77">
        <f t="shared" si="2"/>
        <v>25200</v>
      </c>
      <c r="AC44" s="79"/>
      <c r="AD44" s="82" t="s">
        <v>2</v>
      </c>
      <c r="AE44" s="46"/>
      <c r="AF44" s="46"/>
      <c r="AG44" s="46"/>
      <c r="AH44" s="46"/>
      <c r="AI44" s="88"/>
      <c r="AJ44" s="89"/>
      <c r="AK44" s="91"/>
      <c r="AL44" s="91"/>
      <c r="AM44" s="91"/>
      <c r="AN44" s="91"/>
      <c r="AO44" s="61">
        <v>3000</v>
      </c>
      <c r="AP44" s="62"/>
      <c r="AQ44" s="91"/>
      <c r="AR44" s="91"/>
      <c r="AS44" s="91"/>
      <c r="AT44" s="93"/>
      <c r="AU44" s="93"/>
      <c r="AV44" s="57">
        <f t="shared" si="3"/>
        <v>0</v>
      </c>
      <c r="AW44" s="57"/>
      <c r="AX44" s="57"/>
      <c r="AY44" s="77">
        <f t="shared" si="4"/>
        <v>0</v>
      </c>
      <c r="AZ44" s="79"/>
      <c r="BA44" s="77">
        <f t="shared" si="5"/>
        <v>0</v>
      </c>
      <c r="BB44" s="79"/>
    </row>
    <row r="45" spans="1:54" ht="27" customHeight="1">
      <c r="A45" s="40">
        <v>40</v>
      </c>
      <c r="B45" s="43"/>
      <c r="C45" s="46" t="s">
        <v>73</v>
      </c>
      <c r="D45" s="46"/>
      <c r="E45" s="46"/>
      <c r="F45" s="46"/>
      <c r="G45" s="46"/>
      <c r="H45" s="46"/>
      <c r="I45" s="50"/>
      <c r="J45" s="52" t="s">
        <v>75</v>
      </c>
      <c r="K45" s="52"/>
      <c r="L45" s="52"/>
      <c r="M45" s="52"/>
      <c r="N45" s="57">
        <v>3000</v>
      </c>
      <c r="O45" s="57"/>
      <c r="P45" s="61">
        <v>3000</v>
      </c>
      <c r="Q45" s="62"/>
      <c r="R45" s="57">
        <v>1</v>
      </c>
      <c r="S45" s="57"/>
      <c r="T45" s="57"/>
      <c r="U45" s="57">
        <v>50</v>
      </c>
      <c r="V45" s="57"/>
      <c r="W45" s="57">
        <f t="shared" si="0"/>
        <v>150</v>
      </c>
      <c r="X45" s="57"/>
      <c r="Y45" s="57"/>
      <c r="Z45" s="77">
        <f t="shared" si="1"/>
        <v>76.650000000000006</v>
      </c>
      <c r="AA45" s="79"/>
      <c r="AB45" s="77">
        <f t="shared" si="2"/>
        <v>5250</v>
      </c>
      <c r="AC45" s="79"/>
      <c r="AD45" s="82" t="s">
        <v>2</v>
      </c>
      <c r="AE45" s="46"/>
      <c r="AF45" s="46"/>
      <c r="AG45" s="46"/>
      <c r="AH45" s="46"/>
      <c r="AI45" s="88"/>
      <c r="AJ45" s="89"/>
      <c r="AK45" s="91"/>
      <c r="AL45" s="91"/>
      <c r="AM45" s="91"/>
      <c r="AN45" s="91"/>
      <c r="AO45" s="61">
        <v>3000</v>
      </c>
      <c r="AP45" s="62"/>
      <c r="AQ45" s="91"/>
      <c r="AR45" s="91"/>
      <c r="AS45" s="91"/>
      <c r="AT45" s="93"/>
      <c r="AU45" s="93"/>
      <c r="AV45" s="57">
        <f t="shared" si="3"/>
        <v>0</v>
      </c>
      <c r="AW45" s="57"/>
      <c r="AX45" s="57"/>
      <c r="AY45" s="77">
        <f t="shared" si="4"/>
        <v>0</v>
      </c>
      <c r="AZ45" s="79"/>
      <c r="BA45" s="77">
        <f t="shared" si="5"/>
        <v>0</v>
      </c>
      <c r="BB45" s="79"/>
    </row>
    <row r="46" spans="1:54" ht="27" customHeight="1">
      <c r="A46" s="40">
        <v>41</v>
      </c>
      <c r="B46" s="43"/>
      <c r="C46" s="46" t="s">
        <v>73</v>
      </c>
      <c r="D46" s="46"/>
      <c r="E46" s="46"/>
      <c r="F46" s="46"/>
      <c r="G46" s="46"/>
      <c r="H46" s="46"/>
      <c r="I46" s="50" t="s">
        <v>181</v>
      </c>
      <c r="J46" s="52" t="s">
        <v>20</v>
      </c>
      <c r="K46" s="52"/>
      <c r="L46" s="52"/>
      <c r="M46" s="52"/>
      <c r="N46" s="57">
        <v>12000</v>
      </c>
      <c r="O46" s="57"/>
      <c r="P46" s="61">
        <v>3000</v>
      </c>
      <c r="Q46" s="62"/>
      <c r="R46" s="57">
        <v>4</v>
      </c>
      <c r="S46" s="57"/>
      <c r="T46" s="57"/>
      <c r="U46" s="57">
        <v>35</v>
      </c>
      <c r="V46" s="57"/>
      <c r="W46" s="57">
        <f t="shared" si="0"/>
        <v>420</v>
      </c>
      <c r="X46" s="57"/>
      <c r="Y46" s="57"/>
      <c r="Z46" s="77">
        <f t="shared" si="1"/>
        <v>214.62</v>
      </c>
      <c r="AA46" s="79"/>
      <c r="AB46" s="77">
        <f t="shared" si="2"/>
        <v>14700</v>
      </c>
      <c r="AC46" s="79"/>
      <c r="AD46" s="82" t="s">
        <v>2</v>
      </c>
      <c r="AE46" s="46"/>
      <c r="AF46" s="46"/>
      <c r="AG46" s="46"/>
      <c r="AH46" s="46"/>
      <c r="AI46" s="88"/>
      <c r="AJ46" s="89"/>
      <c r="AK46" s="91"/>
      <c r="AL46" s="91"/>
      <c r="AM46" s="91"/>
      <c r="AN46" s="91"/>
      <c r="AO46" s="61">
        <v>3000</v>
      </c>
      <c r="AP46" s="62"/>
      <c r="AQ46" s="91"/>
      <c r="AR46" s="91"/>
      <c r="AS46" s="91"/>
      <c r="AT46" s="93"/>
      <c r="AU46" s="93"/>
      <c r="AV46" s="57">
        <f t="shared" si="3"/>
        <v>0</v>
      </c>
      <c r="AW46" s="57"/>
      <c r="AX46" s="57"/>
      <c r="AY46" s="77">
        <f t="shared" si="4"/>
        <v>0</v>
      </c>
      <c r="AZ46" s="79"/>
      <c r="BA46" s="77">
        <f t="shared" si="5"/>
        <v>0</v>
      </c>
      <c r="BB46" s="79"/>
    </row>
    <row r="47" spans="1:54" ht="27" customHeight="1">
      <c r="A47" s="40">
        <v>42</v>
      </c>
      <c r="B47" s="43"/>
      <c r="C47" s="46" t="s">
        <v>66</v>
      </c>
      <c r="D47" s="46"/>
      <c r="E47" s="46"/>
      <c r="F47" s="46"/>
      <c r="G47" s="46"/>
      <c r="H47" s="46"/>
      <c r="I47" s="50" t="s">
        <v>178</v>
      </c>
      <c r="J47" s="52" t="s">
        <v>33</v>
      </c>
      <c r="K47" s="52"/>
      <c r="L47" s="52"/>
      <c r="M47" s="52"/>
      <c r="N47" s="57">
        <v>10000</v>
      </c>
      <c r="O47" s="57"/>
      <c r="P47" s="61">
        <v>3000</v>
      </c>
      <c r="Q47" s="62"/>
      <c r="R47" s="57">
        <v>9</v>
      </c>
      <c r="S47" s="57"/>
      <c r="T47" s="57"/>
      <c r="U47" s="57">
        <v>35</v>
      </c>
      <c r="V47" s="57"/>
      <c r="W47" s="57">
        <f t="shared" si="0"/>
        <v>945</v>
      </c>
      <c r="X47" s="57"/>
      <c r="Y47" s="57"/>
      <c r="Z47" s="77">
        <f t="shared" si="1"/>
        <v>482.89499999999998</v>
      </c>
      <c r="AA47" s="79"/>
      <c r="AB47" s="77">
        <f t="shared" si="2"/>
        <v>33075</v>
      </c>
      <c r="AC47" s="79"/>
      <c r="AD47" s="82" t="s">
        <v>2</v>
      </c>
      <c r="AE47" s="46"/>
      <c r="AF47" s="46"/>
      <c r="AG47" s="46"/>
      <c r="AH47" s="46"/>
      <c r="AI47" s="88"/>
      <c r="AJ47" s="89"/>
      <c r="AK47" s="91"/>
      <c r="AL47" s="91"/>
      <c r="AM47" s="91"/>
      <c r="AN47" s="91"/>
      <c r="AO47" s="61">
        <v>3000</v>
      </c>
      <c r="AP47" s="62"/>
      <c r="AQ47" s="91"/>
      <c r="AR47" s="91"/>
      <c r="AS47" s="91"/>
      <c r="AT47" s="93"/>
      <c r="AU47" s="93"/>
      <c r="AV47" s="57">
        <f t="shared" si="3"/>
        <v>0</v>
      </c>
      <c r="AW47" s="57"/>
      <c r="AX47" s="57"/>
      <c r="AY47" s="77">
        <f t="shared" si="4"/>
        <v>0</v>
      </c>
      <c r="AZ47" s="79"/>
      <c r="BA47" s="77">
        <f t="shared" si="5"/>
        <v>0</v>
      </c>
      <c r="BB47" s="79"/>
    </row>
    <row r="48" spans="1:54" ht="27" customHeight="1">
      <c r="A48" s="40">
        <v>43</v>
      </c>
      <c r="B48" s="43"/>
      <c r="C48" s="46" t="s">
        <v>78</v>
      </c>
      <c r="D48" s="46"/>
      <c r="E48" s="46"/>
      <c r="F48" s="46"/>
      <c r="G48" s="46"/>
      <c r="H48" s="46"/>
      <c r="I48" s="50" t="s">
        <v>22</v>
      </c>
      <c r="J48" s="52" t="s">
        <v>33</v>
      </c>
      <c r="K48" s="52"/>
      <c r="L48" s="52"/>
      <c r="M48" s="52"/>
      <c r="N48" s="57">
        <v>10000</v>
      </c>
      <c r="O48" s="57"/>
      <c r="P48" s="61">
        <v>3000</v>
      </c>
      <c r="Q48" s="62"/>
      <c r="R48" s="57">
        <v>4</v>
      </c>
      <c r="S48" s="57"/>
      <c r="T48" s="57"/>
      <c r="U48" s="57">
        <v>35</v>
      </c>
      <c r="V48" s="57"/>
      <c r="W48" s="57">
        <f t="shared" si="0"/>
        <v>420</v>
      </c>
      <c r="X48" s="57"/>
      <c r="Y48" s="57"/>
      <c r="Z48" s="77">
        <f t="shared" si="1"/>
        <v>214.62</v>
      </c>
      <c r="AA48" s="79"/>
      <c r="AB48" s="77">
        <f t="shared" si="2"/>
        <v>14700</v>
      </c>
      <c r="AC48" s="79"/>
      <c r="AD48" s="82" t="s">
        <v>2</v>
      </c>
      <c r="AE48" s="46"/>
      <c r="AF48" s="46"/>
      <c r="AG48" s="46"/>
      <c r="AH48" s="46"/>
      <c r="AI48" s="88"/>
      <c r="AJ48" s="89"/>
      <c r="AK48" s="91"/>
      <c r="AL48" s="91"/>
      <c r="AM48" s="91"/>
      <c r="AN48" s="91"/>
      <c r="AO48" s="61">
        <v>3000</v>
      </c>
      <c r="AP48" s="62"/>
      <c r="AQ48" s="91"/>
      <c r="AR48" s="91"/>
      <c r="AS48" s="91"/>
      <c r="AT48" s="93"/>
      <c r="AU48" s="93"/>
      <c r="AV48" s="57">
        <f t="shared" si="3"/>
        <v>0</v>
      </c>
      <c r="AW48" s="57"/>
      <c r="AX48" s="57"/>
      <c r="AY48" s="77">
        <f t="shared" si="4"/>
        <v>0</v>
      </c>
      <c r="AZ48" s="79"/>
      <c r="BA48" s="77">
        <f t="shared" si="5"/>
        <v>0</v>
      </c>
      <c r="BB48" s="79"/>
    </row>
    <row r="49" spans="1:54" ht="27" customHeight="1">
      <c r="A49" s="40">
        <v>44</v>
      </c>
      <c r="B49" s="43"/>
      <c r="C49" s="46" t="s">
        <v>79</v>
      </c>
      <c r="D49" s="46"/>
      <c r="E49" s="46"/>
      <c r="F49" s="46"/>
      <c r="G49" s="46"/>
      <c r="H49" s="46"/>
      <c r="I49" s="50" t="s">
        <v>181</v>
      </c>
      <c r="J49" s="52" t="s">
        <v>20</v>
      </c>
      <c r="K49" s="52"/>
      <c r="L49" s="52"/>
      <c r="M49" s="52"/>
      <c r="N49" s="57">
        <v>12000</v>
      </c>
      <c r="O49" s="57"/>
      <c r="P49" s="61">
        <v>3000</v>
      </c>
      <c r="Q49" s="62"/>
      <c r="R49" s="57">
        <v>2</v>
      </c>
      <c r="S49" s="57"/>
      <c r="T49" s="57"/>
      <c r="U49" s="57">
        <v>35</v>
      </c>
      <c r="V49" s="57"/>
      <c r="W49" s="57">
        <f t="shared" si="0"/>
        <v>210</v>
      </c>
      <c r="X49" s="57"/>
      <c r="Y49" s="57"/>
      <c r="Z49" s="77">
        <f t="shared" si="1"/>
        <v>107.31</v>
      </c>
      <c r="AA49" s="79"/>
      <c r="AB49" s="77">
        <f t="shared" si="2"/>
        <v>7350</v>
      </c>
      <c r="AC49" s="79"/>
      <c r="AD49" s="82" t="s">
        <v>2</v>
      </c>
      <c r="AE49" s="46"/>
      <c r="AF49" s="46"/>
      <c r="AG49" s="46"/>
      <c r="AH49" s="46"/>
      <c r="AI49" s="88"/>
      <c r="AJ49" s="89"/>
      <c r="AK49" s="91"/>
      <c r="AL49" s="91"/>
      <c r="AM49" s="91"/>
      <c r="AN49" s="91"/>
      <c r="AO49" s="61">
        <v>3000</v>
      </c>
      <c r="AP49" s="62"/>
      <c r="AQ49" s="91"/>
      <c r="AR49" s="91"/>
      <c r="AS49" s="91"/>
      <c r="AT49" s="93"/>
      <c r="AU49" s="93"/>
      <c r="AV49" s="57">
        <f t="shared" si="3"/>
        <v>0</v>
      </c>
      <c r="AW49" s="57"/>
      <c r="AX49" s="57"/>
      <c r="AY49" s="77">
        <f t="shared" si="4"/>
        <v>0</v>
      </c>
      <c r="AZ49" s="79"/>
      <c r="BA49" s="77">
        <f t="shared" si="5"/>
        <v>0</v>
      </c>
      <c r="BB49" s="79"/>
    </row>
    <row r="50" spans="1:54" ht="27" customHeight="1">
      <c r="A50" s="40">
        <v>45</v>
      </c>
      <c r="B50" s="43"/>
      <c r="C50" s="46" t="s">
        <v>34</v>
      </c>
      <c r="D50" s="46"/>
      <c r="E50" s="46"/>
      <c r="F50" s="46"/>
      <c r="G50" s="46"/>
      <c r="H50" s="46"/>
      <c r="I50" s="50" t="s">
        <v>184</v>
      </c>
      <c r="J50" s="52" t="s">
        <v>20</v>
      </c>
      <c r="K50" s="52"/>
      <c r="L50" s="52"/>
      <c r="M50" s="52"/>
      <c r="N50" s="57">
        <v>12000</v>
      </c>
      <c r="O50" s="57"/>
      <c r="P50" s="61">
        <v>3000</v>
      </c>
      <c r="Q50" s="62"/>
      <c r="R50" s="57">
        <v>2</v>
      </c>
      <c r="S50" s="57"/>
      <c r="T50" s="57"/>
      <c r="U50" s="57">
        <v>35</v>
      </c>
      <c r="V50" s="57"/>
      <c r="W50" s="57">
        <f t="shared" si="0"/>
        <v>210</v>
      </c>
      <c r="X50" s="57"/>
      <c r="Y50" s="57"/>
      <c r="Z50" s="77">
        <f t="shared" si="1"/>
        <v>107.31</v>
      </c>
      <c r="AA50" s="79"/>
      <c r="AB50" s="77">
        <f t="shared" si="2"/>
        <v>7350</v>
      </c>
      <c r="AC50" s="79"/>
      <c r="AD50" s="82" t="s">
        <v>2</v>
      </c>
      <c r="AE50" s="46"/>
      <c r="AF50" s="46"/>
      <c r="AG50" s="46"/>
      <c r="AH50" s="46"/>
      <c r="AI50" s="88"/>
      <c r="AJ50" s="89"/>
      <c r="AK50" s="91"/>
      <c r="AL50" s="91"/>
      <c r="AM50" s="91"/>
      <c r="AN50" s="91"/>
      <c r="AO50" s="61">
        <v>3000</v>
      </c>
      <c r="AP50" s="62"/>
      <c r="AQ50" s="91"/>
      <c r="AR50" s="91"/>
      <c r="AS50" s="91"/>
      <c r="AT50" s="93"/>
      <c r="AU50" s="93"/>
      <c r="AV50" s="57">
        <f t="shared" si="3"/>
        <v>0</v>
      </c>
      <c r="AW50" s="57"/>
      <c r="AX50" s="57"/>
      <c r="AY50" s="77">
        <f t="shared" si="4"/>
        <v>0</v>
      </c>
      <c r="AZ50" s="79"/>
      <c r="BA50" s="77">
        <f t="shared" si="5"/>
        <v>0</v>
      </c>
      <c r="BB50" s="79"/>
    </row>
    <row r="51" spans="1:54" ht="27" customHeight="1">
      <c r="A51" s="40">
        <v>46</v>
      </c>
      <c r="B51" s="43"/>
      <c r="C51" s="46" t="s">
        <v>80</v>
      </c>
      <c r="D51" s="46"/>
      <c r="E51" s="46"/>
      <c r="F51" s="46"/>
      <c r="G51" s="46"/>
      <c r="H51" s="46"/>
      <c r="I51" s="50" t="s">
        <v>184</v>
      </c>
      <c r="J51" s="52" t="s">
        <v>20</v>
      </c>
      <c r="K51" s="52"/>
      <c r="L51" s="52"/>
      <c r="M51" s="52"/>
      <c r="N51" s="57">
        <v>12000</v>
      </c>
      <c r="O51" s="57"/>
      <c r="P51" s="61">
        <v>3000</v>
      </c>
      <c r="Q51" s="62"/>
      <c r="R51" s="57">
        <v>2</v>
      </c>
      <c r="S51" s="57"/>
      <c r="T51" s="57"/>
      <c r="U51" s="57">
        <v>35</v>
      </c>
      <c r="V51" s="57"/>
      <c r="W51" s="57">
        <f t="shared" si="0"/>
        <v>210</v>
      </c>
      <c r="X51" s="57"/>
      <c r="Y51" s="57"/>
      <c r="Z51" s="77">
        <f t="shared" si="1"/>
        <v>107.31</v>
      </c>
      <c r="AA51" s="79"/>
      <c r="AB51" s="77">
        <f t="shared" si="2"/>
        <v>7350</v>
      </c>
      <c r="AC51" s="79"/>
      <c r="AD51" s="82" t="s">
        <v>2</v>
      </c>
      <c r="AE51" s="46"/>
      <c r="AF51" s="46"/>
      <c r="AG51" s="46"/>
      <c r="AH51" s="46"/>
      <c r="AI51" s="88"/>
      <c r="AJ51" s="89"/>
      <c r="AK51" s="91"/>
      <c r="AL51" s="91"/>
      <c r="AM51" s="91"/>
      <c r="AN51" s="91"/>
      <c r="AO51" s="61">
        <v>3000</v>
      </c>
      <c r="AP51" s="62"/>
      <c r="AQ51" s="91"/>
      <c r="AR51" s="91"/>
      <c r="AS51" s="91"/>
      <c r="AT51" s="93"/>
      <c r="AU51" s="93"/>
      <c r="AV51" s="57">
        <f t="shared" si="3"/>
        <v>0</v>
      </c>
      <c r="AW51" s="57"/>
      <c r="AX51" s="57"/>
      <c r="AY51" s="77">
        <f t="shared" si="4"/>
        <v>0</v>
      </c>
      <c r="AZ51" s="79"/>
      <c r="BA51" s="77">
        <f t="shared" si="5"/>
        <v>0</v>
      </c>
      <c r="BB51" s="79"/>
    </row>
    <row r="52" spans="1:54" ht="27" customHeight="1">
      <c r="A52" s="40">
        <v>47</v>
      </c>
      <c r="B52" s="43"/>
      <c r="C52" s="46" t="s">
        <v>48</v>
      </c>
      <c r="D52" s="46"/>
      <c r="E52" s="46"/>
      <c r="F52" s="46"/>
      <c r="G52" s="46"/>
      <c r="H52" s="46"/>
      <c r="I52" s="50" t="s">
        <v>41</v>
      </c>
      <c r="J52" s="52" t="s">
        <v>36</v>
      </c>
      <c r="K52" s="52"/>
      <c r="L52" s="52"/>
      <c r="M52" s="52"/>
      <c r="N52" s="57">
        <v>10000</v>
      </c>
      <c r="O52" s="57"/>
      <c r="P52" s="61">
        <v>3000</v>
      </c>
      <c r="Q52" s="62"/>
      <c r="R52" s="57">
        <v>8</v>
      </c>
      <c r="S52" s="57"/>
      <c r="T52" s="57"/>
      <c r="U52" s="57">
        <v>26</v>
      </c>
      <c r="V52" s="57"/>
      <c r="W52" s="57">
        <f t="shared" si="0"/>
        <v>624</v>
      </c>
      <c r="X52" s="57"/>
      <c r="Y52" s="57"/>
      <c r="Z52" s="77">
        <f t="shared" si="1"/>
        <v>318.86400000000003</v>
      </c>
      <c r="AA52" s="79"/>
      <c r="AB52" s="77">
        <f t="shared" si="2"/>
        <v>21840</v>
      </c>
      <c r="AC52" s="79"/>
      <c r="AD52" s="82" t="s">
        <v>2</v>
      </c>
      <c r="AE52" s="46"/>
      <c r="AF52" s="46"/>
      <c r="AG52" s="46"/>
      <c r="AH52" s="46"/>
      <c r="AI52" s="88"/>
      <c r="AJ52" s="89"/>
      <c r="AK52" s="91"/>
      <c r="AL52" s="91"/>
      <c r="AM52" s="91"/>
      <c r="AN52" s="91"/>
      <c r="AO52" s="61">
        <v>3000</v>
      </c>
      <c r="AP52" s="62"/>
      <c r="AQ52" s="91"/>
      <c r="AR52" s="91"/>
      <c r="AS52" s="91"/>
      <c r="AT52" s="93"/>
      <c r="AU52" s="93"/>
      <c r="AV52" s="57">
        <f t="shared" si="3"/>
        <v>0</v>
      </c>
      <c r="AW52" s="57"/>
      <c r="AX52" s="57"/>
      <c r="AY52" s="77">
        <f t="shared" si="4"/>
        <v>0</v>
      </c>
      <c r="AZ52" s="79"/>
      <c r="BA52" s="77">
        <f t="shared" si="5"/>
        <v>0</v>
      </c>
      <c r="BB52" s="79"/>
    </row>
    <row r="53" spans="1:54" ht="27" customHeight="1">
      <c r="A53" s="40">
        <v>48</v>
      </c>
      <c r="B53" s="43"/>
      <c r="C53" s="46" t="s">
        <v>48</v>
      </c>
      <c r="D53" s="46"/>
      <c r="E53" s="46"/>
      <c r="F53" s="46"/>
      <c r="G53" s="46"/>
      <c r="H53" s="46"/>
      <c r="I53" s="50" t="s">
        <v>181</v>
      </c>
      <c r="J53" s="52" t="s">
        <v>20</v>
      </c>
      <c r="K53" s="52"/>
      <c r="L53" s="52"/>
      <c r="M53" s="52"/>
      <c r="N53" s="57">
        <v>12000</v>
      </c>
      <c r="O53" s="57"/>
      <c r="P53" s="61">
        <v>3000</v>
      </c>
      <c r="Q53" s="62"/>
      <c r="R53" s="57">
        <v>4</v>
      </c>
      <c r="S53" s="57"/>
      <c r="T53" s="57"/>
      <c r="U53" s="57">
        <v>35</v>
      </c>
      <c r="V53" s="57"/>
      <c r="W53" s="57">
        <f t="shared" si="0"/>
        <v>420</v>
      </c>
      <c r="X53" s="57"/>
      <c r="Y53" s="57"/>
      <c r="Z53" s="77">
        <f t="shared" si="1"/>
        <v>214.62</v>
      </c>
      <c r="AA53" s="79"/>
      <c r="AB53" s="77">
        <f t="shared" si="2"/>
        <v>14700</v>
      </c>
      <c r="AC53" s="79"/>
      <c r="AD53" s="82" t="s">
        <v>2</v>
      </c>
      <c r="AE53" s="46"/>
      <c r="AF53" s="46"/>
      <c r="AG53" s="46"/>
      <c r="AH53" s="46"/>
      <c r="AI53" s="88"/>
      <c r="AJ53" s="89"/>
      <c r="AK53" s="91"/>
      <c r="AL53" s="91"/>
      <c r="AM53" s="91"/>
      <c r="AN53" s="91"/>
      <c r="AO53" s="61">
        <v>3000</v>
      </c>
      <c r="AP53" s="62"/>
      <c r="AQ53" s="91"/>
      <c r="AR53" s="91"/>
      <c r="AS53" s="91"/>
      <c r="AT53" s="93"/>
      <c r="AU53" s="93"/>
      <c r="AV53" s="57">
        <f t="shared" si="3"/>
        <v>0</v>
      </c>
      <c r="AW53" s="57"/>
      <c r="AX53" s="57"/>
      <c r="AY53" s="77">
        <f t="shared" si="4"/>
        <v>0</v>
      </c>
      <c r="AZ53" s="79"/>
      <c r="BA53" s="77">
        <f t="shared" si="5"/>
        <v>0</v>
      </c>
      <c r="BB53" s="79"/>
    </row>
    <row r="54" spans="1:54" ht="27" customHeight="1">
      <c r="A54" s="40">
        <v>49</v>
      </c>
      <c r="B54" s="43"/>
      <c r="C54" s="46" t="s">
        <v>70</v>
      </c>
      <c r="D54" s="46"/>
      <c r="E54" s="46"/>
      <c r="F54" s="46"/>
      <c r="G54" s="46"/>
      <c r="H54" s="46"/>
      <c r="I54" s="50" t="s">
        <v>41</v>
      </c>
      <c r="J54" s="52" t="s">
        <v>36</v>
      </c>
      <c r="K54" s="52"/>
      <c r="L54" s="52"/>
      <c r="M54" s="52"/>
      <c r="N54" s="57">
        <v>10000</v>
      </c>
      <c r="O54" s="57"/>
      <c r="P54" s="61">
        <v>3000</v>
      </c>
      <c r="Q54" s="62"/>
      <c r="R54" s="57">
        <v>2</v>
      </c>
      <c r="S54" s="57"/>
      <c r="T54" s="57"/>
      <c r="U54" s="57">
        <v>26</v>
      </c>
      <c r="V54" s="57"/>
      <c r="W54" s="57">
        <f t="shared" si="0"/>
        <v>156</v>
      </c>
      <c r="X54" s="57"/>
      <c r="Y54" s="57"/>
      <c r="Z54" s="77">
        <f t="shared" si="1"/>
        <v>79.716000000000008</v>
      </c>
      <c r="AA54" s="79"/>
      <c r="AB54" s="77">
        <f t="shared" si="2"/>
        <v>5460</v>
      </c>
      <c r="AC54" s="79"/>
      <c r="AD54" s="82" t="s">
        <v>2</v>
      </c>
      <c r="AE54" s="46"/>
      <c r="AF54" s="46"/>
      <c r="AG54" s="46"/>
      <c r="AH54" s="46"/>
      <c r="AI54" s="88"/>
      <c r="AJ54" s="89"/>
      <c r="AK54" s="91"/>
      <c r="AL54" s="91"/>
      <c r="AM54" s="91"/>
      <c r="AN54" s="91"/>
      <c r="AO54" s="61">
        <v>3000</v>
      </c>
      <c r="AP54" s="62"/>
      <c r="AQ54" s="91"/>
      <c r="AR54" s="91"/>
      <c r="AS54" s="91"/>
      <c r="AT54" s="93"/>
      <c r="AU54" s="93"/>
      <c r="AV54" s="57">
        <f t="shared" si="3"/>
        <v>0</v>
      </c>
      <c r="AW54" s="57"/>
      <c r="AX54" s="57"/>
      <c r="AY54" s="77">
        <f t="shared" si="4"/>
        <v>0</v>
      </c>
      <c r="AZ54" s="79"/>
      <c r="BA54" s="77">
        <f t="shared" si="5"/>
        <v>0</v>
      </c>
      <c r="BB54" s="79"/>
    </row>
    <row r="55" spans="1:54" ht="27" customHeight="1">
      <c r="A55" s="40">
        <v>50</v>
      </c>
      <c r="B55" s="43"/>
      <c r="C55" s="46" t="s">
        <v>43</v>
      </c>
      <c r="D55" s="46"/>
      <c r="E55" s="46"/>
      <c r="F55" s="46"/>
      <c r="G55" s="46"/>
      <c r="H55" s="46"/>
      <c r="I55" s="50" t="s">
        <v>41</v>
      </c>
      <c r="J55" s="52" t="s">
        <v>36</v>
      </c>
      <c r="K55" s="52"/>
      <c r="L55" s="52"/>
      <c r="M55" s="52"/>
      <c r="N55" s="57">
        <v>10000</v>
      </c>
      <c r="O55" s="57"/>
      <c r="P55" s="61">
        <v>3000</v>
      </c>
      <c r="Q55" s="62"/>
      <c r="R55" s="57">
        <v>4</v>
      </c>
      <c r="S55" s="57"/>
      <c r="T55" s="57"/>
      <c r="U55" s="57">
        <v>26</v>
      </c>
      <c r="V55" s="57"/>
      <c r="W55" s="57">
        <f t="shared" si="0"/>
        <v>312</v>
      </c>
      <c r="X55" s="57"/>
      <c r="Y55" s="57"/>
      <c r="Z55" s="77">
        <f t="shared" si="1"/>
        <v>159.43200000000002</v>
      </c>
      <c r="AA55" s="79"/>
      <c r="AB55" s="77">
        <f t="shared" si="2"/>
        <v>10920</v>
      </c>
      <c r="AC55" s="79"/>
      <c r="AD55" s="82" t="s">
        <v>2</v>
      </c>
      <c r="AE55" s="46"/>
      <c r="AF55" s="46"/>
      <c r="AG55" s="46"/>
      <c r="AH55" s="46"/>
      <c r="AI55" s="88"/>
      <c r="AJ55" s="89"/>
      <c r="AK55" s="91"/>
      <c r="AL55" s="91"/>
      <c r="AM55" s="91"/>
      <c r="AN55" s="91"/>
      <c r="AO55" s="61">
        <v>3000</v>
      </c>
      <c r="AP55" s="62"/>
      <c r="AQ55" s="91"/>
      <c r="AR55" s="91"/>
      <c r="AS55" s="91"/>
      <c r="AT55" s="93"/>
      <c r="AU55" s="93"/>
      <c r="AV55" s="57">
        <f t="shared" si="3"/>
        <v>0</v>
      </c>
      <c r="AW55" s="57"/>
      <c r="AX55" s="57"/>
      <c r="AY55" s="77">
        <f t="shared" si="4"/>
        <v>0</v>
      </c>
      <c r="AZ55" s="79"/>
      <c r="BA55" s="77">
        <f t="shared" si="5"/>
        <v>0</v>
      </c>
      <c r="BB55" s="79"/>
    </row>
    <row r="56" spans="1:54" ht="27" customHeight="1">
      <c r="A56" s="40">
        <v>51</v>
      </c>
      <c r="B56" s="43"/>
      <c r="C56" s="46" t="s">
        <v>44</v>
      </c>
      <c r="D56" s="46"/>
      <c r="E56" s="46"/>
      <c r="F56" s="46"/>
      <c r="G56" s="46"/>
      <c r="H56" s="46"/>
      <c r="I56" s="50" t="s">
        <v>41</v>
      </c>
      <c r="J56" s="52" t="s">
        <v>36</v>
      </c>
      <c r="K56" s="52"/>
      <c r="L56" s="52"/>
      <c r="M56" s="52"/>
      <c r="N56" s="57">
        <v>10000</v>
      </c>
      <c r="O56" s="57"/>
      <c r="P56" s="61">
        <v>3000</v>
      </c>
      <c r="Q56" s="62"/>
      <c r="R56" s="57">
        <v>4</v>
      </c>
      <c r="S56" s="57"/>
      <c r="T56" s="57"/>
      <c r="U56" s="57">
        <v>26</v>
      </c>
      <c r="V56" s="57"/>
      <c r="W56" s="57">
        <f t="shared" si="0"/>
        <v>312</v>
      </c>
      <c r="X56" s="57"/>
      <c r="Y56" s="57"/>
      <c r="Z56" s="77">
        <f t="shared" si="1"/>
        <v>159.43200000000002</v>
      </c>
      <c r="AA56" s="79"/>
      <c r="AB56" s="77">
        <f t="shared" si="2"/>
        <v>10920</v>
      </c>
      <c r="AC56" s="79"/>
      <c r="AD56" s="82" t="s">
        <v>2</v>
      </c>
      <c r="AE56" s="46"/>
      <c r="AF56" s="46"/>
      <c r="AG56" s="46"/>
      <c r="AH56" s="46"/>
      <c r="AI56" s="88"/>
      <c r="AJ56" s="89"/>
      <c r="AK56" s="91"/>
      <c r="AL56" s="91"/>
      <c r="AM56" s="91"/>
      <c r="AN56" s="91"/>
      <c r="AO56" s="61">
        <v>3000</v>
      </c>
      <c r="AP56" s="62"/>
      <c r="AQ56" s="91"/>
      <c r="AR56" s="91"/>
      <c r="AS56" s="91"/>
      <c r="AT56" s="93"/>
      <c r="AU56" s="93"/>
      <c r="AV56" s="57">
        <f t="shared" si="3"/>
        <v>0</v>
      </c>
      <c r="AW56" s="57"/>
      <c r="AX56" s="57"/>
      <c r="AY56" s="77">
        <f t="shared" si="4"/>
        <v>0</v>
      </c>
      <c r="AZ56" s="79"/>
      <c r="BA56" s="77">
        <f t="shared" si="5"/>
        <v>0</v>
      </c>
      <c r="BB56" s="79"/>
    </row>
    <row r="57" spans="1:54" ht="27" customHeight="1">
      <c r="A57" s="40">
        <v>52</v>
      </c>
      <c r="B57" s="43"/>
      <c r="C57" s="46" t="s">
        <v>44</v>
      </c>
      <c r="D57" s="46"/>
      <c r="E57" s="46"/>
      <c r="F57" s="46"/>
      <c r="G57" s="46"/>
      <c r="H57" s="46"/>
      <c r="I57" s="50" t="s">
        <v>181</v>
      </c>
      <c r="J57" s="52" t="s">
        <v>20</v>
      </c>
      <c r="K57" s="52"/>
      <c r="L57" s="52"/>
      <c r="M57" s="52"/>
      <c r="N57" s="57">
        <v>12000</v>
      </c>
      <c r="O57" s="57"/>
      <c r="P57" s="61">
        <v>3000</v>
      </c>
      <c r="Q57" s="62"/>
      <c r="R57" s="57">
        <v>6</v>
      </c>
      <c r="S57" s="57"/>
      <c r="T57" s="57"/>
      <c r="U57" s="57">
        <v>35</v>
      </c>
      <c r="V57" s="57"/>
      <c r="W57" s="57">
        <f t="shared" si="0"/>
        <v>630</v>
      </c>
      <c r="X57" s="57"/>
      <c r="Y57" s="57"/>
      <c r="Z57" s="77">
        <f t="shared" si="1"/>
        <v>321.93</v>
      </c>
      <c r="AA57" s="79"/>
      <c r="AB57" s="77">
        <f t="shared" si="2"/>
        <v>22050</v>
      </c>
      <c r="AC57" s="79"/>
      <c r="AD57" s="82" t="s">
        <v>2</v>
      </c>
      <c r="AE57" s="46"/>
      <c r="AF57" s="46"/>
      <c r="AG57" s="46"/>
      <c r="AH57" s="46"/>
      <c r="AI57" s="88"/>
      <c r="AJ57" s="89"/>
      <c r="AK57" s="91"/>
      <c r="AL57" s="91"/>
      <c r="AM57" s="91"/>
      <c r="AN57" s="91"/>
      <c r="AO57" s="61">
        <v>3000</v>
      </c>
      <c r="AP57" s="62"/>
      <c r="AQ57" s="91"/>
      <c r="AR57" s="91"/>
      <c r="AS57" s="91"/>
      <c r="AT57" s="93"/>
      <c r="AU57" s="93"/>
      <c r="AV57" s="57">
        <f t="shared" si="3"/>
        <v>0</v>
      </c>
      <c r="AW57" s="57"/>
      <c r="AX57" s="57"/>
      <c r="AY57" s="77">
        <f t="shared" si="4"/>
        <v>0</v>
      </c>
      <c r="AZ57" s="79"/>
      <c r="BA57" s="77">
        <f t="shared" si="5"/>
        <v>0</v>
      </c>
      <c r="BB57" s="79"/>
    </row>
    <row r="58" spans="1:54" ht="27" customHeight="1">
      <c r="A58" s="40">
        <v>53</v>
      </c>
      <c r="B58" s="43"/>
      <c r="C58" s="46" t="s">
        <v>82</v>
      </c>
      <c r="D58" s="46"/>
      <c r="E58" s="46"/>
      <c r="F58" s="46"/>
      <c r="G58" s="46"/>
      <c r="H58" s="46"/>
      <c r="I58" s="50" t="s">
        <v>22</v>
      </c>
      <c r="J58" s="52" t="s">
        <v>33</v>
      </c>
      <c r="K58" s="52"/>
      <c r="L58" s="52"/>
      <c r="M58" s="52"/>
      <c r="N58" s="57">
        <v>10000</v>
      </c>
      <c r="O58" s="57"/>
      <c r="P58" s="61">
        <v>3000</v>
      </c>
      <c r="Q58" s="62"/>
      <c r="R58" s="57">
        <v>38</v>
      </c>
      <c r="S58" s="57"/>
      <c r="T58" s="57"/>
      <c r="U58" s="57">
        <v>35</v>
      </c>
      <c r="V58" s="57"/>
      <c r="W58" s="57">
        <f t="shared" si="0"/>
        <v>3990</v>
      </c>
      <c r="X58" s="57"/>
      <c r="Y58" s="57"/>
      <c r="Z58" s="77">
        <f t="shared" si="1"/>
        <v>2038.89</v>
      </c>
      <c r="AA58" s="79"/>
      <c r="AB58" s="77">
        <f t="shared" si="2"/>
        <v>139650</v>
      </c>
      <c r="AC58" s="79"/>
      <c r="AD58" s="82" t="s">
        <v>2</v>
      </c>
      <c r="AE58" s="46"/>
      <c r="AF58" s="46"/>
      <c r="AG58" s="46"/>
      <c r="AH58" s="46"/>
      <c r="AI58" s="88"/>
      <c r="AJ58" s="89"/>
      <c r="AK58" s="91"/>
      <c r="AL58" s="91"/>
      <c r="AM58" s="91"/>
      <c r="AN58" s="91"/>
      <c r="AO58" s="61">
        <v>3000</v>
      </c>
      <c r="AP58" s="62"/>
      <c r="AQ58" s="91"/>
      <c r="AR58" s="91"/>
      <c r="AS58" s="91"/>
      <c r="AT58" s="93"/>
      <c r="AU58" s="93"/>
      <c r="AV58" s="57">
        <f t="shared" si="3"/>
        <v>0</v>
      </c>
      <c r="AW58" s="57"/>
      <c r="AX58" s="57"/>
      <c r="AY58" s="77">
        <f t="shared" si="4"/>
        <v>0</v>
      </c>
      <c r="AZ58" s="79"/>
      <c r="BA58" s="77">
        <f t="shared" si="5"/>
        <v>0</v>
      </c>
      <c r="BB58" s="79"/>
    </row>
    <row r="59" spans="1:54" ht="27" customHeight="1">
      <c r="A59" s="40">
        <v>54</v>
      </c>
      <c r="B59" s="43"/>
      <c r="C59" s="46" t="s">
        <v>55</v>
      </c>
      <c r="D59" s="46"/>
      <c r="E59" s="46"/>
      <c r="F59" s="46"/>
      <c r="G59" s="46"/>
      <c r="H59" s="46"/>
      <c r="I59" s="50" t="s">
        <v>22</v>
      </c>
      <c r="J59" s="52" t="s">
        <v>33</v>
      </c>
      <c r="K59" s="52"/>
      <c r="L59" s="52"/>
      <c r="M59" s="52"/>
      <c r="N59" s="57">
        <v>10000</v>
      </c>
      <c r="O59" s="57"/>
      <c r="P59" s="61">
        <v>3000</v>
      </c>
      <c r="Q59" s="62"/>
      <c r="R59" s="57">
        <v>9</v>
      </c>
      <c r="S59" s="57"/>
      <c r="T59" s="57"/>
      <c r="U59" s="57">
        <v>35</v>
      </c>
      <c r="V59" s="57"/>
      <c r="W59" s="57">
        <f t="shared" si="0"/>
        <v>945</v>
      </c>
      <c r="X59" s="57"/>
      <c r="Y59" s="57"/>
      <c r="Z59" s="77">
        <f t="shared" si="1"/>
        <v>482.89499999999998</v>
      </c>
      <c r="AA59" s="79"/>
      <c r="AB59" s="77">
        <f t="shared" si="2"/>
        <v>33075</v>
      </c>
      <c r="AC59" s="79"/>
      <c r="AD59" s="82" t="s">
        <v>2</v>
      </c>
      <c r="AE59" s="46"/>
      <c r="AF59" s="46"/>
      <c r="AG59" s="46"/>
      <c r="AH59" s="46"/>
      <c r="AI59" s="88"/>
      <c r="AJ59" s="89"/>
      <c r="AK59" s="91"/>
      <c r="AL59" s="91"/>
      <c r="AM59" s="91"/>
      <c r="AN59" s="91"/>
      <c r="AO59" s="61">
        <v>3000</v>
      </c>
      <c r="AP59" s="62"/>
      <c r="AQ59" s="91"/>
      <c r="AR59" s="91"/>
      <c r="AS59" s="91"/>
      <c r="AT59" s="93"/>
      <c r="AU59" s="93"/>
      <c r="AV59" s="57">
        <f t="shared" si="3"/>
        <v>0</v>
      </c>
      <c r="AW59" s="57"/>
      <c r="AX59" s="57"/>
      <c r="AY59" s="77">
        <f t="shared" si="4"/>
        <v>0</v>
      </c>
      <c r="AZ59" s="79"/>
      <c r="BA59" s="77">
        <f t="shared" si="5"/>
        <v>0</v>
      </c>
      <c r="BB59" s="79"/>
    </row>
    <row r="60" spans="1:54" ht="27" customHeight="1">
      <c r="A60" s="40">
        <v>55</v>
      </c>
      <c r="B60" s="43"/>
      <c r="C60" s="46" t="s">
        <v>55</v>
      </c>
      <c r="D60" s="46"/>
      <c r="E60" s="46"/>
      <c r="F60" s="46"/>
      <c r="G60" s="46"/>
      <c r="H60" s="46"/>
      <c r="I60" s="50"/>
      <c r="J60" s="52" t="s">
        <v>75</v>
      </c>
      <c r="K60" s="52"/>
      <c r="L60" s="52"/>
      <c r="M60" s="52"/>
      <c r="N60" s="57">
        <v>3000</v>
      </c>
      <c r="O60" s="57"/>
      <c r="P60" s="61">
        <v>3000</v>
      </c>
      <c r="Q60" s="62"/>
      <c r="R60" s="57">
        <v>6</v>
      </c>
      <c r="S60" s="57"/>
      <c r="T60" s="57"/>
      <c r="U60" s="57">
        <v>50</v>
      </c>
      <c r="V60" s="57"/>
      <c r="W60" s="57">
        <f t="shared" si="0"/>
        <v>900</v>
      </c>
      <c r="X60" s="57"/>
      <c r="Y60" s="57"/>
      <c r="Z60" s="77">
        <f t="shared" si="1"/>
        <v>459.9</v>
      </c>
      <c r="AA60" s="79"/>
      <c r="AB60" s="77">
        <f t="shared" si="2"/>
        <v>31500</v>
      </c>
      <c r="AC60" s="79"/>
      <c r="AD60" s="82" t="s">
        <v>2</v>
      </c>
      <c r="AE60" s="46"/>
      <c r="AF60" s="46"/>
      <c r="AG60" s="46"/>
      <c r="AH60" s="46"/>
      <c r="AI60" s="88"/>
      <c r="AJ60" s="89"/>
      <c r="AK60" s="91"/>
      <c r="AL60" s="91"/>
      <c r="AM60" s="91"/>
      <c r="AN60" s="91"/>
      <c r="AO60" s="61">
        <v>3000</v>
      </c>
      <c r="AP60" s="62"/>
      <c r="AQ60" s="91"/>
      <c r="AR60" s="91"/>
      <c r="AS60" s="91"/>
      <c r="AT60" s="93"/>
      <c r="AU60" s="93"/>
      <c r="AV60" s="57">
        <f t="shared" si="3"/>
        <v>0</v>
      </c>
      <c r="AW60" s="57"/>
      <c r="AX60" s="57"/>
      <c r="AY60" s="77">
        <f t="shared" si="4"/>
        <v>0</v>
      </c>
      <c r="AZ60" s="79"/>
      <c r="BA60" s="77">
        <f t="shared" si="5"/>
        <v>0</v>
      </c>
      <c r="BB60" s="79"/>
    </row>
    <row r="61" spans="1:54" ht="27" customHeight="1">
      <c r="A61" s="40">
        <v>56</v>
      </c>
      <c r="B61" s="43"/>
      <c r="C61" s="46" t="s">
        <v>80</v>
      </c>
      <c r="D61" s="46"/>
      <c r="E61" s="46"/>
      <c r="F61" s="46"/>
      <c r="G61" s="46"/>
      <c r="H61" s="46"/>
      <c r="I61" s="50"/>
      <c r="J61" s="52" t="s">
        <v>46</v>
      </c>
      <c r="K61" s="52"/>
      <c r="L61" s="52"/>
      <c r="M61" s="52"/>
      <c r="N61" s="57">
        <v>2000</v>
      </c>
      <c r="O61" s="57"/>
      <c r="P61" s="61">
        <v>3000</v>
      </c>
      <c r="Q61" s="62"/>
      <c r="R61" s="57">
        <v>2</v>
      </c>
      <c r="S61" s="57"/>
      <c r="T61" s="57"/>
      <c r="U61" s="57">
        <v>40</v>
      </c>
      <c r="V61" s="57"/>
      <c r="W61" s="57">
        <f t="shared" si="0"/>
        <v>240</v>
      </c>
      <c r="X61" s="57"/>
      <c r="Y61" s="57"/>
      <c r="Z61" s="77">
        <f t="shared" si="1"/>
        <v>122.64</v>
      </c>
      <c r="AA61" s="79"/>
      <c r="AB61" s="77">
        <f t="shared" si="2"/>
        <v>8400</v>
      </c>
      <c r="AC61" s="79"/>
      <c r="AD61" s="82" t="s">
        <v>2</v>
      </c>
      <c r="AE61" s="46"/>
      <c r="AF61" s="46"/>
      <c r="AG61" s="46"/>
      <c r="AH61" s="46"/>
      <c r="AI61" s="88"/>
      <c r="AJ61" s="89"/>
      <c r="AK61" s="91"/>
      <c r="AL61" s="91"/>
      <c r="AM61" s="91"/>
      <c r="AN61" s="91"/>
      <c r="AO61" s="61">
        <v>3000</v>
      </c>
      <c r="AP61" s="62"/>
      <c r="AQ61" s="91"/>
      <c r="AR61" s="91"/>
      <c r="AS61" s="91"/>
      <c r="AT61" s="93"/>
      <c r="AU61" s="93"/>
      <c r="AV61" s="57">
        <f t="shared" si="3"/>
        <v>0</v>
      </c>
      <c r="AW61" s="57"/>
      <c r="AX61" s="57"/>
      <c r="AY61" s="77">
        <f t="shared" si="4"/>
        <v>0</v>
      </c>
      <c r="AZ61" s="79"/>
      <c r="BA61" s="77">
        <f t="shared" si="5"/>
        <v>0</v>
      </c>
      <c r="BB61" s="79"/>
    </row>
    <row r="62" spans="1:54" ht="27" customHeight="1">
      <c r="A62" s="40">
        <v>57</v>
      </c>
      <c r="B62" s="43"/>
      <c r="C62" s="46" t="s">
        <v>80</v>
      </c>
      <c r="D62" s="46"/>
      <c r="E62" s="46"/>
      <c r="F62" s="46"/>
      <c r="G62" s="46"/>
      <c r="H62" s="46"/>
      <c r="I62" s="50" t="s">
        <v>181</v>
      </c>
      <c r="J62" s="52" t="s">
        <v>20</v>
      </c>
      <c r="K62" s="52"/>
      <c r="L62" s="52"/>
      <c r="M62" s="52"/>
      <c r="N62" s="57">
        <v>12000</v>
      </c>
      <c r="O62" s="57"/>
      <c r="P62" s="61">
        <v>3000</v>
      </c>
      <c r="Q62" s="62"/>
      <c r="R62" s="57">
        <v>1</v>
      </c>
      <c r="S62" s="57"/>
      <c r="T62" s="57"/>
      <c r="U62" s="57">
        <v>35</v>
      </c>
      <c r="V62" s="57"/>
      <c r="W62" s="57">
        <f t="shared" si="0"/>
        <v>105</v>
      </c>
      <c r="X62" s="57"/>
      <c r="Y62" s="57"/>
      <c r="Z62" s="77">
        <f t="shared" si="1"/>
        <v>53.655000000000001</v>
      </c>
      <c r="AA62" s="79"/>
      <c r="AB62" s="77">
        <f t="shared" si="2"/>
        <v>3675</v>
      </c>
      <c r="AC62" s="79"/>
      <c r="AD62" s="82" t="s">
        <v>2</v>
      </c>
      <c r="AE62" s="46"/>
      <c r="AF62" s="46"/>
      <c r="AG62" s="46"/>
      <c r="AH62" s="46"/>
      <c r="AI62" s="88"/>
      <c r="AJ62" s="89"/>
      <c r="AK62" s="91"/>
      <c r="AL62" s="91"/>
      <c r="AM62" s="91"/>
      <c r="AN62" s="91"/>
      <c r="AO62" s="61">
        <v>3000</v>
      </c>
      <c r="AP62" s="62"/>
      <c r="AQ62" s="91"/>
      <c r="AR62" s="91"/>
      <c r="AS62" s="91"/>
      <c r="AT62" s="93"/>
      <c r="AU62" s="93"/>
      <c r="AV62" s="57">
        <f t="shared" si="3"/>
        <v>0</v>
      </c>
      <c r="AW62" s="57"/>
      <c r="AX62" s="57"/>
      <c r="AY62" s="77">
        <f t="shared" si="4"/>
        <v>0</v>
      </c>
      <c r="AZ62" s="79"/>
      <c r="BA62" s="77">
        <f t="shared" si="5"/>
        <v>0</v>
      </c>
      <c r="BB62" s="79"/>
    </row>
    <row r="63" spans="1:54" ht="27" customHeight="1">
      <c r="A63" s="40">
        <v>58</v>
      </c>
      <c r="B63" s="43"/>
      <c r="C63" s="46" t="s">
        <v>83</v>
      </c>
      <c r="D63" s="46"/>
      <c r="E63" s="46"/>
      <c r="F63" s="46"/>
      <c r="G63" s="46"/>
      <c r="H63" s="46"/>
      <c r="I63" s="50" t="s">
        <v>29</v>
      </c>
      <c r="J63" s="52" t="s">
        <v>20</v>
      </c>
      <c r="K63" s="52"/>
      <c r="L63" s="52"/>
      <c r="M63" s="52"/>
      <c r="N63" s="57">
        <v>12000</v>
      </c>
      <c r="O63" s="57"/>
      <c r="P63" s="61">
        <v>3000</v>
      </c>
      <c r="Q63" s="62"/>
      <c r="R63" s="57">
        <v>4</v>
      </c>
      <c r="S63" s="57"/>
      <c r="T63" s="57"/>
      <c r="U63" s="57">
        <v>35</v>
      </c>
      <c r="V63" s="57"/>
      <c r="W63" s="57">
        <f t="shared" si="0"/>
        <v>420</v>
      </c>
      <c r="X63" s="57"/>
      <c r="Y63" s="57"/>
      <c r="Z63" s="77">
        <f t="shared" si="1"/>
        <v>214.62</v>
      </c>
      <c r="AA63" s="79"/>
      <c r="AB63" s="77">
        <f t="shared" si="2"/>
        <v>14700</v>
      </c>
      <c r="AC63" s="79"/>
      <c r="AD63" s="82" t="s">
        <v>2</v>
      </c>
      <c r="AE63" s="46"/>
      <c r="AF63" s="46"/>
      <c r="AG63" s="46"/>
      <c r="AH63" s="46"/>
      <c r="AI63" s="88"/>
      <c r="AJ63" s="89"/>
      <c r="AK63" s="91"/>
      <c r="AL63" s="91"/>
      <c r="AM63" s="91"/>
      <c r="AN63" s="91"/>
      <c r="AO63" s="61">
        <v>3000</v>
      </c>
      <c r="AP63" s="62"/>
      <c r="AQ63" s="91"/>
      <c r="AR63" s="91"/>
      <c r="AS63" s="91"/>
      <c r="AT63" s="93"/>
      <c r="AU63" s="93"/>
      <c r="AV63" s="57">
        <f t="shared" si="3"/>
        <v>0</v>
      </c>
      <c r="AW63" s="57"/>
      <c r="AX63" s="57"/>
      <c r="AY63" s="77">
        <f t="shared" si="4"/>
        <v>0</v>
      </c>
      <c r="AZ63" s="79"/>
      <c r="BA63" s="77">
        <f t="shared" si="5"/>
        <v>0</v>
      </c>
      <c r="BB63" s="79"/>
    </row>
    <row r="64" spans="1:54" ht="27" customHeight="1">
      <c r="A64" s="40">
        <v>59</v>
      </c>
      <c r="B64" s="43"/>
      <c r="C64" s="46" t="s">
        <v>84</v>
      </c>
      <c r="D64" s="46"/>
      <c r="E64" s="46"/>
      <c r="F64" s="46"/>
      <c r="G64" s="46"/>
      <c r="H64" s="46"/>
      <c r="I64" s="50" t="s">
        <v>29</v>
      </c>
      <c r="J64" s="52" t="s">
        <v>20</v>
      </c>
      <c r="K64" s="52"/>
      <c r="L64" s="52"/>
      <c r="M64" s="52"/>
      <c r="N64" s="57">
        <v>12000</v>
      </c>
      <c r="O64" s="57"/>
      <c r="P64" s="61">
        <v>3000</v>
      </c>
      <c r="Q64" s="62"/>
      <c r="R64" s="57">
        <v>4</v>
      </c>
      <c r="S64" s="57"/>
      <c r="T64" s="57"/>
      <c r="U64" s="57">
        <v>35</v>
      </c>
      <c r="V64" s="57"/>
      <c r="W64" s="57">
        <f t="shared" si="0"/>
        <v>420</v>
      </c>
      <c r="X64" s="57"/>
      <c r="Y64" s="57"/>
      <c r="Z64" s="77">
        <f t="shared" si="1"/>
        <v>214.62</v>
      </c>
      <c r="AA64" s="79"/>
      <c r="AB64" s="77">
        <f t="shared" si="2"/>
        <v>14700</v>
      </c>
      <c r="AC64" s="79"/>
      <c r="AD64" s="82" t="s">
        <v>2</v>
      </c>
      <c r="AE64" s="46"/>
      <c r="AF64" s="46"/>
      <c r="AG64" s="46"/>
      <c r="AH64" s="46"/>
      <c r="AI64" s="88"/>
      <c r="AJ64" s="89"/>
      <c r="AK64" s="91"/>
      <c r="AL64" s="91"/>
      <c r="AM64" s="91"/>
      <c r="AN64" s="91"/>
      <c r="AO64" s="61">
        <v>3000</v>
      </c>
      <c r="AP64" s="62"/>
      <c r="AQ64" s="91"/>
      <c r="AR64" s="91"/>
      <c r="AS64" s="91"/>
      <c r="AT64" s="93"/>
      <c r="AU64" s="93"/>
      <c r="AV64" s="57">
        <f t="shared" si="3"/>
        <v>0</v>
      </c>
      <c r="AW64" s="57"/>
      <c r="AX64" s="57"/>
      <c r="AY64" s="77">
        <f t="shared" si="4"/>
        <v>0</v>
      </c>
      <c r="AZ64" s="79"/>
      <c r="BA64" s="77">
        <f t="shared" si="5"/>
        <v>0</v>
      </c>
      <c r="BB64" s="79"/>
    </row>
    <row r="65" spans="1:54" ht="27" customHeight="1">
      <c r="A65" s="40">
        <v>60</v>
      </c>
      <c r="B65" s="43"/>
      <c r="C65" s="46" t="s">
        <v>45</v>
      </c>
      <c r="D65" s="46"/>
      <c r="E65" s="46"/>
      <c r="F65" s="46"/>
      <c r="G65" s="46"/>
      <c r="H65" s="46"/>
      <c r="I65" s="50" t="s">
        <v>81</v>
      </c>
      <c r="J65" s="52" t="s">
        <v>40</v>
      </c>
      <c r="K65" s="52"/>
      <c r="L65" s="52"/>
      <c r="M65" s="52"/>
      <c r="N65" s="57">
        <v>9000</v>
      </c>
      <c r="O65" s="57"/>
      <c r="P65" s="61">
        <v>3000</v>
      </c>
      <c r="Q65" s="62"/>
      <c r="R65" s="57">
        <v>34</v>
      </c>
      <c r="S65" s="57"/>
      <c r="T65" s="57"/>
      <c r="U65" s="57">
        <v>39</v>
      </c>
      <c r="V65" s="57"/>
      <c r="W65" s="57">
        <f t="shared" si="0"/>
        <v>3978</v>
      </c>
      <c r="X65" s="57"/>
      <c r="Y65" s="57"/>
      <c r="Z65" s="77">
        <f t="shared" si="1"/>
        <v>2032.758</v>
      </c>
      <c r="AA65" s="79"/>
      <c r="AB65" s="77">
        <f t="shared" si="2"/>
        <v>139230</v>
      </c>
      <c r="AC65" s="79"/>
      <c r="AD65" s="82" t="s">
        <v>2</v>
      </c>
      <c r="AE65" s="46"/>
      <c r="AF65" s="46"/>
      <c r="AG65" s="46"/>
      <c r="AH65" s="46"/>
      <c r="AI65" s="88"/>
      <c r="AJ65" s="89"/>
      <c r="AK65" s="91"/>
      <c r="AL65" s="91"/>
      <c r="AM65" s="91"/>
      <c r="AN65" s="91"/>
      <c r="AO65" s="61">
        <v>3000</v>
      </c>
      <c r="AP65" s="62"/>
      <c r="AQ65" s="91"/>
      <c r="AR65" s="91"/>
      <c r="AS65" s="91"/>
      <c r="AT65" s="93"/>
      <c r="AU65" s="93"/>
      <c r="AV65" s="57">
        <f t="shared" si="3"/>
        <v>0</v>
      </c>
      <c r="AW65" s="57"/>
      <c r="AX65" s="57"/>
      <c r="AY65" s="77">
        <f t="shared" si="4"/>
        <v>0</v>
      </c>
      <c r="AZ65" s="79"/>
      <c r="BA65" s="77">
        <f t="shared" si="5"/>
        <v>0</v>
      </c>
      <c r="BB65" s="79"/>
    </row>
    <row r="66" spans="1:54" ht="27" customHeight="1">
      <c r="A66" s="40">
        <v>61</v>
      </c>
      <c r="B66" s="43"/>
      <c r="C66" s="46" t="s">
        <v>45</v>
      </c>
      <c r="D66" s="46"/>
      <c r="E66" s="46"/>
      <c r="F66" s="46"/>
      <c r="G66" s="46"/>
      <c r="H66" s="46"/>
      <c r="I66" s="50"/>
      <c r="J66" s="52" t="s">
        <v>75</v>
      </c>
      <c r="K66" s="52"/>
      <c r="L66" s="52"/>
      <c r="M66" s="52"/>
      <c r="N66" s="57">
        <v>3000</v>
      </c>
      <c r="O66" s="57"/>
      <c r="P66" s="61">
        <v>3000</v>
      </c>
      <c r="Q66" s="62"/>
      <c r="R66" s="57">
        <v>33</v>
      </c>
      <c r="S66" s="57"/>
      <c r="T66" s="57"/>
      <c r="U66" s="57">
        <v>50</v>
      </c>
      <c r="V66" s="57"/>
      <c r="W66" s="57">
        <f t="shared" si="0"/>
        <v>4950</v>
      </c>
      <c r="X66" s="57"/>
      <c r="Y66" s="57"/>
      <c r="Z66" s="77">
        <f t="shared" si="1"/>
        <v>2529.4500000000003</v>
      </c>
      <c r="AA66" s="79"/>
      <c r="AB66" s="77">
        <f t="shared" si="2"/>
        <v>173250</v>
      </c>
      <c r="AC66" s="79"/>
      <c r="AD66" s="82" t="s">
        <v>2</v>
      </c>
      <c r="AE66" s="46"/>
      <c r="AF66" s="46"/>
      <c r="AG66" s="46"/>
      <c r="AH66" s="46"/>
      <c r="AI66" s="88"/>
      <c r="AJ66" s="89"/>
      <c r="AK66" s="91"/>
      <c r="AL66" s="91"/>
      <c r="AM66" s="91"/>
      <c r="AN66" s="91"/>
      <c r="AO66" s="61">
        <v>3000</v>
      </c>
      <c r="AP66" s="62"/>
      <c r="AQ66" s="91"/>
      <c r="AR66" s="91"/>
      <c r="AS66" s="91"/>
      <c r="AT66" s="93"/>
      <c r="AU66" s="93"/>
      <c r="AV66" s="57">
        <f t="shared" si="3"/>
        <v>0</v>
      </c>
      <c r="AW66" s="57"/>
      <c r="AX66" s="57"/>
      <c r="AY66" s="77">
        <f t="shared" si="4"/>
        <v>0</v>
      </c>
      <c r="AZ66" s="79"/>
      <c r="BA66" s="77">
        <f t="shared" si="5"/>
        <v>0</v>
      </c>
      <c r="BB66" s="79"/>
    </row>
    <row r="67" spans="1:54" ht="27" customHeight="1">
      <c r="A67" s="40">
        <v>62</v>
      </c>
      <c r="B67" s="43"/>
      <c r="C67" s="46" t="s">
        <v>45</v>
      </c>
      <c r="D67" s="46"/>
      <c r="E67" s="46"/>
      <c r="F67" s="46"/>
      <c r="G67" s="46"/>
      <c r="H67" s="46"/>
      <c r="I67" s="50"/>
      <c r="J67" s="52" t="s">
        <v>75</v>
      </c>
      <c r="K67" s="52"/>
      <c r="L67" s="52"/>
      <c r="M67" s="52"/>
      <c r="N67" s="57">
        <v>3000</v>
      </c>
      <c r="O67" s="57"/>
      <c r="P67" s="61">
        <v>3000</v>
      </c>
      <c r="Q67" s="62"/>
      <c r="R67" s="57">
        <v>3</v>
      </c>
      <c r="S67" s="57"/>
      <c r="T67" s="57"/>
      <c r="U67" s="57">
        <v>50</v>
      </c>
      <c r="V67" s="57"/>
      <c r="W67" s="57">
        <f t="shared" si="0"/>
        <v>450</v>
      </c>
      <c r="X67" s="57"/>
      <c r="Y67" s="57"/>
      <c r="Z67" s="77">
        <f t="shared" si="1"/>
        <v>229.95</v>
      </c>
      <c r="AA67" s="79"/>
      <c r="AB67" s="77">
        <f t="shared" si="2"/>
        <v>15750</v>
      </c>
      <c r="AC67" s="79"/>
      <c r="AD67" s="82" t="s">
        <v>2</v>
      </c>
      <c r="AE67" s="46"/>
      <c r="AF67" s="46"/>
      <c r="AG67" s="46"/>
      <c r="AH67" s="46"/>
      <c r="AI67" s="88"/>
      <c r="AJ67" s="89"/>
      <c r="AK67" s="91"/>
      <c r="AL67" s="91"/>
      <c r="AM67" s="91"/>
      <c r="AN67" s="91"/>
      <c r="AO67" s="61">
        <v>3000</v>
      </c>
      <c r="AP67" s="62"/>
      <c r="AQ67" s="91"/>
      <c r="AR67" s="91"/>
      <c r="AS67" s="91"/>
      <c r="AT67" s="93"/>
      <c r="AU67" s="93"/>
      <c r="AV67" s="57">
        <f t="shared" si="3"/>
        <v>0</v>
      </c>
      <c r="AW67" s="57"/>
      <c r="AX67" s="57"/>
      <c r="AY67" s="77">
        <f t="shared" si="4"/>
        <v>0</v>
      </c>
      <c r="AZ67" s="79"/>
      <c r="BA67" s="77">
        <f t="shared" si="5"/>
        <v>0</v>
      </c>
      <c r="BB67" s="79"/>
    </row>
    <row r="68" spans="1:54" ht="27" customHeight="1">
      <c r="A68" s="40">
        <v>63</v>
      </c>
      <c r="B68" s="43"/>
      <c r="C68" s="46" t="s">
        <v>63</v>
      </c>
      <c r="D68" s="46"/>
      <c r="E68" s="46"/>
      <c r="F68" s="46"/>
      <c r="G68" s="46"/>
      <c r="H68" s="46"/>
      <c r="I68" s="50" t="s">
        <v>178</v>
      </c>
      <c r="J68" s="52" t="s">
        <v>33</v>
      </c>
      <c r="K68" s="52"/>
      <c r="L68" s="52"/>
      <c r="M68" s="52"/>
      <c r="N68" s="57">
        <v>10000</v>
      </c>
      <c r="O68" s="57"/>
      <c r="P68" s="61">
        <v>3000</v>
      </c>
      <c r="Q68" s="62"/>
      <c r="R68" s="57">
        <v>24</v>
      </c>
      <c r="S68" s="57"/>
      <c r="T68" s="57"/>
      <c r="U68" s="57">
        <v>35</v>
      </c>
      <c r="V68" s="57"/>
      <c r="W68" s="57">
        <f t="shared" si="0"/>
        <v>2520</v>
      </c>
      <c r="X68" s="57"/>
      <c r="Y68" s="57"/>
      <c r="Z68" s="77">
        <f t="shared" si="1"/>
        <v>1287.72</v>
      </c>
      <c r="AA68" s="79"/>
      <c r="AB68" s="77">
        <f t="shared" si="2"/>
        <v>88200</v>
      </c>
      <c r="AC68" s="79"/>
      <c r="AD68" s="82" t="s">
        <v>2</v>
      </c>
      <c r="AE68" s="46"/>
      <c r="AF68" s="46"/>
      <c r="AG68" s="46"/>
      <c r="AH68" s="46"/>
      <c r="AI68" s="88"/>
      <c r="AJ68" s="89"/>
      <c r="AK68" s="91"/>
      <c r="AL68" s="91"/>
      <c r="AM68" s="91"/>
      <c r="AN68" s="91"/>
      <c r="AO68" s="61">
        <v>3000</v>
      </c>
      <c r="AP68" s="62"/>
      <c r="AQ68" s="91"/>
      <c r="AR68" s="91"/>
      <c r="AS68" s="91"/>
      <c r="AT68" s="93"/>
      <c r="AU68" s="93"/>
      <c r="AV68" s="57">
        <f t="shared" si="3"/>
        <v>0</v>
      </c>
      <c r="AW68" s="57"/>
      <c r="AX68" s="57"/>
      <c r="AY68" s="77">
        <f t="shared" si="4"/>
        <v>0</v>
      </c>
      <c r="AZ68" s="79"/>
      <c r="BA68" s="77">
        <f t="shared" si="5"/>
        <v>0</v>
      </c>
      <c r="BB68" s="79"/>
    </row>
    <row r="69" spans="1:54" ht="27" customHeight="1">
      <c r="A69" s="40">
        <v>64</v>
      </c>
      <c r="B69" s="43"/>
      <c r="C69" s="46" t="s">
        <v>9</v>
      </c>
      <c r="D69" s="46"/>
      <c r="E69" s="46"/>
      <c r="F69" s="46"/>
      <c r="G69" s="46"/>
      <c r="H69" s="46"/>
      <c r="I69" s="50" t="s">
        <v>185</v>
      </c>
      <c r="J69" s="52" t="s">
        <v>61</v>
      </c>
      <c r="K69" s="52"/>
      <c r="L69" s="52"/>
      <c r="M69" s="52"/>
      <c r="N69" s="57">
        <v>9000</v>
      </c>
      <c r="O69" s="57"/>
      <c r="P69" s="61">
        <v>3000</v>
      </c>
      <c r="Q69" s="62"/>
      <c r="R69" s="57">
        <v>45</v>
      </c>
      <c r="S69" s="57"/>
      <c r="T69" s="57"/>
      <c r="U69" s="57">
        <v>400</v>
      </c>
      <c r="V69" s="57"/>
      <c r="W69" s="57">
        <f t="shared" si="0"/>
        <v>54000</v>
      </c>
      <c r="X69" s="57"/>
      <c r="Y69" s="57"/>
      <c r="Z69" s="77">
        <f t="shared" si="1"/>
        <v>27594</v>
      </c>
      <c r="AA69" s="79"/>
      <c r="AB69" s="77">
        <f t="shared" si="2"/>
        <v>1890000</v>
      </c>
      <c r="AC69" s="79"/>
      <c r="AD69" s="82" t="s">
        <v>2</v>
      </c>
      <c r="AE69" s="46"/>
      <c r="AF69" s="46"/>
      <c r="AG69" s="46"/>
      <c r="AH69" s="46"/>
      <c r="AI69" s="88"/>
      <c r="AJ69" s="89"/>
      <c r="AK69" s="91"/>
      <c r="AL69" s="91"/>
      <c r="AM69" s="91"/>
      <c r="AN69" s="91"/>
      <c r="AO69" s="61">
        <v>3000</v>
      </c>
      <c r="AP69" s="62"/>
      <c r="AQ69" s="91"/>
      <c r="AR69" s="91"/>
      <c r="AS69" s="91"/>
      <c r="AT69" s="93"/>
      <c r="AU69" s="93"/>
      <c r="AV69" s="57">
        <f t="shared" si="3"/>
        <v>0</v>
      </c>
      <c r="AW69" s="57"/>
      <c r="AX69" s="57"/>
      <c r="AY69" s="77">
        <f t="shared" si="4"/>
        <v>0</v>
      </c>
      <c r="AZ69" s="79"/>
      <c r="BA69" s="77">
        <f t="shared" si="5"/>
        <v>0</v>
      </c>
      <c r="BB69" s="79"/>
    </row>
    <row r="70" spans="1:54" ht="27" customHeight="1">
      <c r="A70" s="40">
        <v>65</v>
      </c>
      <c r="B70" s="43"/>
      <c r="C70" s="46" t="s">
        <v>23</v>
      </c>
      <c r="D70" s="46"/>
      <c r="E70" s="46"/>
      <c r="F70" s="46"/>
      <c r="G70" s="46"/>
      <c r="H70" s="46"/>
      <c r="I70" s="50" t="s">
        <v>181</v>
      </c>
      <c r="J70" s="52" t="s">
        <v>20</v>
      </c>
      <c r="K70" s="52"/>
      <c r="L70" s="52"/>
      <c r="M70" s="52"/>
      <c r="N70" s="57">
        <v>12000</v>
      </c>
      <c r="O70" s="57"/>
      <c r="P70" s="61">
        <v>3000</v>
      </c>
      <c r="Q70" s="62"/>
      <c r="R70" s="57">
        <v>8</v>
      </c>
      <c r="S70" s="57"/>
      <c r="T70" s="57"/>
      <c r="U70" s="57">
        <v>35</v>
      </c>
      <c r="V70" s="57"/>
      <c r="W70" s="57">
        <f t="shared" ref="W70:W133" si="6">P70*R70*U70/1000</f>
        <v>840</v>
      </c>
      <c r="X70" s="57"/>
      <c r="Y70" s="57"/>
      <c r="Z70" s="77">
        <f t="shared" ref="Z70:Z133" si="7">W70*0.511</f>
        <v>429.24</v>
      </c>
      <c r="AA70" s="79"/>
      <c r="AB70" s="77">
        <f t="shared" ref="AB70:AB133" si="8">W70*35</f>
        <v>29400</v>
      </c>
      <c r="AC70" s="79"/>
      <c r="AD70" s="82" t="s">
        <v>2</v>
      </c>
      <c r="AE70" s="46"/>
      <c r="AF70" s="46"/>
      <c r="AG70" s="46"/>
      <c r="AH70" s="46"/>
      <c r="AI70" s="88"/>
      <c r="AJ70" s="89"/>
      <c r="AK70" s="91"/>
      <c r="AL70" s="91"/>
      <c r="AM70" s="91"/>
      <c r="AN70" s="91"/>
      <c r="AO70" s="61">
        <v>3000</v>
      </c>
      <c r="AP70" s="62"/>
      <c r="AQ70" s="91"/>
      <c r="AR70" s="91"/>
      <c r="AS70" s="91"/>
      <c r="AT70" s="93"/>
      <c r="AU70" s="93"/>
      <c r="AV70" s="57">
        <f t="shared" ref="AV70:AV133" si="9">AO70*AQ70*AT70/1000</f>
        <v>0</v>
      </c>
      <c r="AW70" s="57"/>
      <c r="AX70" s="57"/>
      <c r="AY70" s="77">
        <f t="shared" ref="AY70:AY133" si="10">AV70*0.511</f>
        <v>0</v>
      </c>
      <c r="AZ70" s="79"/>
      <c r="BA70" s="77">
        <f t="shared" ref="BA70:BA133" si="11">AV70*35</f>
        <v>0</v>
      </c>
      <c r="BB70" s="79"/>
    </row>
    <row r="71" spans="1:54" ht="27" customHeight="1">
      <c r="A71" s="40">
        <v>66</v>
      </c>
      <c r="B71" s="43"/>
      <c r="C71" s="46" t="s">
        <v>1</v>
      </c>
      <c r="D71" s="46"/>
      <c r="E71" s="46"/>
      <c r="F71" s="46"/>
      <c r="G71" s="46"/>
      <c r="H71" s="46"/>
      <c r="I71" s="50" t="s">
        <v>181</v>
      </c>
      <c r="J71" s="52" t="s">
        <v>20</v>
      </c>
      <c r="K71" s="52"/>
      <c r="L71" s="52"/>
      <c r="M71" s="52"/>
      <c r="N71" s="57">
        <v>12000</v>
      </c>
      <c r="O71" s="57"/>
      <c r="P71" s="61">
        <v>3000</v>
      </c>
      <c r="Q71" s="62"/>
      <c r="R71" s="57">
        <v>4</v>
      </c>
      <c r="S71" s="57"/>
      <c r="T71" s="57"/>
      <c r="U71" s="57">
        <v>35</v>
      </c>
      <c r="V71" s="57"/>
      <c r="W71" s="57">
        <f t="shared" si="6"/>
        <v>420</v>
      </c>
      <c r="X71" s="57"/>
      <c r="Y71" s="57"/>
      <c r="Z71" s="77">
        <f t="shared" si="7"/>
        <v>214.62</v>
      </c>
      <c r="AA71" s="79"/>
      <c r="AB71" s="77">
        <f t="shared" si="8"/>
        <v>14700</v>
      </c>
      <c r="AC71" s="79"/>
      <c r="AD71" s="82" t="s">
        <v>2</v>
      </c>
      <c r="AE71" s="46"/>
      <c r="AF71" s="46"/>
      <c r="AG71" s="46"/>
      <c r="AH71" s="46"/>
      <c r="AI71" s="88"/>
      <c r="AJ71" s="89"/>
      <c r="AK71" s="91"/>
      <c r="AL71" s="91"/>
      <c r="AM71" s="91"/>
      <c r="AN71" s="91"/>
      <c r="AO71" s="61">
        <v>3000</v>
      </c>
      <c r="AP71" s="62"/>
      <c r="AQ71" s="91"/>
      <c r="AR71" s="91"/>
      <c r="AS71" s="91"/>
      <c r="AT71" s="93"/>
      <c r="AU71" s="93"/>
      <c r="AV71" s="57">
        <f t="shared" si="9"/>
        <v>0</v>
      </c>
      <c r="AW71" s="57"/>
      <c r="AX71" s="57"/>
      <c r="AY71" s="77">
        <f t="shared" si="10"/>
        <v>0</v>
      </c>
      <c r="AZ71" s="79"/>
      <c r="BA71" s="77">
        <f t="shared" si="11"/>
        <v>0</v>
      </c>
      <c r="BB71" s="79"/>
    </row>
    <row r="72" spans="1:54" ht="27" customHeight="1">
      <c r="A72" s="40">
        <v>67</v>
      </c>
      <c r="B72" s="43"/>
      <c r="C72" s="46" t="s">
        <v>1</v>
      </c>
      <c r="D72" s="46"/>
      <c r="E72" s="46"/>
      <c r="F72" s="46"/>
      <c r="G72" s="46"/>
      <c r="H72" s="46"/>
      <c r="I72" s="50"/>
      <c r="J72" s="52" t="s">
        <v>46</v>
      </c>
      <c r="K72" s="52"/>
      <c r="L72" s="52"/>
      <c r="M72" s="52"/>
      <c r="N72" s="57">
        <v>2000</v>
      </c>
      <c r="O72" s="57"/>
      <c r="P72" s="61">
        <v>3000</v>
      </c>
      <c r="Q72" s="62"/>
      <c r="R72" s="57">
        <v>2</v>
      </c>
      <c r="S72" s="57"/>
      <c r="T72" s="57"/>
      <c r="U72" s="57">
        <v>40</v>
      </c>
      <c r="V72" s="57"/>
      <c r="W72" s="57">
        <f t="shared" si="6"/>
        <v>240</v>
      </c>
      <c r="X72" s="57"/>
      <c r="Y72" s="57"/>
      <c r="Z72" s="77">
        <f t="shared" si="7"/>
        <v>122.64</v>
      </c>
      <c r="AA72" s="79"/>
      <c r="AB72" s="77">
        <f t="shared" si="8"/>
        <v>8400</v>
      </c>
      <c r="AC72" s="79"/>
      <c r="AD72" s="82" t="s">
        <v>2</v>
      </c>
      <c r="AE72" s="46"/>
      <c r="AF72" s="46"/>
      <c r="AG72" s="46"/>
      <c r="AH72" s="46"/>
      <c r="AI72" s="88"/>
      <c r="AJ72" s="89"/>
      <c r="AK72" s="91"/>
      <c r="AL72" s="91"/>
      <c r="AM72" s="91"/>
      <c r="AN72" s="91"/>
      <c r="AO72" s="61">
        <v>3000</v>
      </c>
      <c r="AP72" s="62"/>
      <c r="AQ72" s="91"/>
      <c r="AR72" s="91"/>
      <c r="AS72" s="91"/>
      <c r="AT72" s="93"/>
      <c r="AU72" s="93"/>
      <c r="AV72" s="57">
        <f t="shared" si="9"/>
        <v>0</v>
      </c>
      <c r="AW72" s="57"/>
      <c r="AX72" s="57"/>
      <c r="AY72" s="77">
        <f t="shared" si="10"/>
        <v>0</v>
      </c>
      <c r="AZ72" s="79"/>
      <c r="BA72" s="77">
        <f t="shared" si="11"/>
        <v>0</v>
      </c>
      <c r="BB72" s="79"/>
    </row>
    <row r="73" spans="1:54" ht="27" customHeight="1">
      <c r="A73" s="40">
        <v>68</v>
      </c>
      <c r="B73" s="43"/>
      <c r="C73" s="46" t="s">
        <v>1</v>
      </c>
      <c r="D73" s="46"/>
      <c r="E73" s="46"/>
      <c r="F73" s="46"/>
      <c r="G73" s="46"/>
      <c r="H73" s="46"/>
      <c r="I73" s="50"/>
      <c r="J73" s="52" t="s">
        <v>3</v>
      </c>
      <c r="K73" s="52"/>
      <c r="L73" s="52"/>
      <c r="M73" s="52"/>
      <c r="N73" s="57">
        <v>1000</v>
      </c>
      <c r="O73" s="57"/>
      <c r="P73" s="61">
        <v>3000</v>
      </c>
      <c r="Q73" s="62"/>
      <c r="R73" s="57">
        <v>2</v>
      </c>
      <c r="S73" s="57"/>
      <c r="T73" s="57"/>
      <c r="U73" s="57">
        <v>60</v>
      </c>
      <c r="V73" s="57"/>
      <c r="W73" s="57">
        <f t="shared" si="6"/>
        <v>360</v>
      </c>
      <c r="X73" s="57"/>
      <c r="Y73" s="57"/>
      <c r="Z73" s="77">
        <f t="shared" si="7"/>
        <v>183.96</v>
      </c>
      <c r="AA73" s="79"/>
      <c r="AB73" s="77">
        <f t="shared" si="8"/>
        <v>12600</v>
      </c>
      <c r="AC73" s="79"/>
      <c r="AD73" s="82" t="s">
        <v>2</v>
      </c>
      <c r="AE73" s="46"/>
      <c r="AF73" s="46"/>
      <c r="AG73" s="46"/>
      <c r="AH73" s="46"/>
      <c r="AI73" s="88"/>
      <c r="AJ73" s="89"/>
      <c r="AK73" s="91"/>
      <c r="AL73" s="91"/>
      <c r="AM73" s="91"/>
      <c r="AN73" s="91"/>
      <c r="AO73" s="61">
        <v>3000</v>
      </c>
      <c r="AP73" s="62"/>
      <c r="AQ73" s="91"/>
      <c r="AR73" s="91"/>
      <c r="AS73" s="91"/>
      <c r="AT73" s="93"/>
      <c r="AU73" s="93"/>
      <c r="AV73" s="57">
        <f t="shared" si="9"/>
        <v>0</v>
      </c>
      <c r="AW73" s="57"/>
      <c r="AX73" s="57"/>
      <c r="AY73" s="77">
        <f t="shared" si="10"/>
        <v>0</v>
      </c>
      <c r="AZ73" s="79"/>
      <c r="BA73" s="77">
        <f t="shared" si="11"/>
        <v>0</v>
      </c>
      <c r="BB73" s="79"/>
    </row>
    <row r="74" spans="1:54" ht="27" customHeight="1">
      <c r="A74" s="40">
        <v>69</v>
      </c>
      <c r="B74" s="43"/>
      <c r="C74" s="46" t="s">
        <v>68</v>
      </c>
      <c r="D74" s="46"/>
      <c r="E74" s="46"/>
      <c r="F74" s="46"/>
      <c r="G74" s="46"/>
      <c r="H74" s="46"/>
      <c r="I74" s="50" t="s">
        <v>29</v>
      </c>
      <c r="J74" s="52" t="s">
        <v>20</v>
      </c>
      <c r="K74" s="52"/>
      <c r="L74" s="52"/>
      <c r="M74" s="52"/>
      <c r="N74" s="57">
        <v>12000</v>
      </c>
      <c r="O74" s="57"/>
      <c r="P74" s="61">
        <v>3000</v>
      </c>
      <c r="Q74" s="62"/>
      <c r="R74" s="57">
        <v>6</v>
      </c>
      <c r="S74" s="57"/>
      <c r="T74" s="57"/>
      <c r="U74" s="57">
        <v>35</v>
      </c>
      <c r="V74" s="57"/>
      <c r="W74" s="57">
        <f t="shared" si="6"/>
        <v>630</v>
      </c>
      <c r="X74" s="57"/>
      <c r="Y74" s="57"/>
      <c r="Z74" s="77">
        <f t="shared" si="7"/>
        <v>321.93</v>
      </c>
      <c r="AA74" s="79"/>
      <c r="AB74" s="77">
        <f t="shared" si="8"/>
        <v>22050</v>
      </c>
      <c r="AC74" s="79"/>
      <c r="AD74" s="82" t="s">
        <v>2</v>
      </c>
      <c r="AE74" s="46"/>
      <c r="AF74" s="46"/>
      <c r="AG74" s="46"/>
      <c r="AH74" s="46"/>
      <c r="AI74" s="88"/>
      <c r="AJ74" s="89"/>
      <c r="AK74" s="91"/>
      <c r="AL74" s="91"/>
      <c r="AM74" s="91"/>
      <c r="AN74" s="91"/>
      <c r="AO74" s="61">
        <v>3000</v>
      </c>
      <c r="AP74" s="62"/>
      <c r="AQ74" s="91"/>
      <c r="AR74" s="91"/>
      <c r="AS74" s="91"/>
      <c r="AT74" s="93"/>
      <c r="AU74" s="93"/>
      <c r="AV74" s="57">
        <f t="shared" si="9"/>
        <v>0</v>
      </c>
      <c r="AW74" s="57"/>
      <c r="AX74" s="57"/>
      <c r="AY74" s="77">
        <f t="shared" si="10"/>
        <v>0</v>
      </c>
      <c r="AZ74" s="79"/>
      <c r="BA74" s="77">
        <f t="shared" si="11"/>
        <v>0</v>
      </c>
      <c r="BB74" s="79"/>
    </row>
    <row r="75" spans="1:54" ht="27" customHeight="1">
      <c r="A75" s="40">
        <v>70</v>
      </c>
      <c r="B75" s="43"/>
      <c r="C75" s="46" t="s">
        <v>19</v>
      </c>
      <c r="D75" s="46"/>
      <c r="E75" s="46"/>
      <c r="F75" s="46"/>
      <c r="G75" s="46"/>
      <c r="H75" s="46"/>
      <c r="I75" s="50" t="s">
        <v>22</v>
      </c>
      <c r="J75" s="52" t="s">
        <v>33</v>
      </c>
      <c r="K75" s="52"/>
      <c r="L75" s="52"/>
      <c r="M75" s="52"/>
      <c r="N75" s="57">
        <v>10000</v>
      </c>
      <c r="O75" s="57"/>
      <c r="P75" s="61">
        <v>3000</v>
      </c>
      <c r="Q75" s="62"/>
      <c r="R75" s="57">
        <v>4</v>
      </c>
      <c r="S75" s="57"/>
      <c r="T75" s="57"/>
      <c r="U75" s="57">
        <v>35</v>
      </c>
      <c r="V75" s="57"/>
      <c r="W75" s="57">
        <f t="shared" si="6"/>
        <v>420</v>
      </c>
      <c r="X75" s="57"/>
      <c r="Y75" s="57"/>
      <c r="Z75" s="77">
        <f t="shared" si="7"/>
        <v>214.62</v>
      </c>
      <c r="AA75" s="79"/>
      <c r="AB75" s="77">
        <f t="shared" si="8"/>
        <v>14700</v>
      </c>
      <c r="AC75" s="79"/>
      <c r="AD75" s="82" t="s">
        <v>2</v>
      </c>
      <c r="AE75" s="46"/>
      <c r="AF75" s="46"/>
      <c r="AG75" s="46"/>
      <c r="AH75" s="46"/>
      <c r="AI75" s="88"/>
      <c r="AJ75" s="89"/>
      <c r="AK75" s="91"/>
      <c r="AL75" s="91"/>
      <c r="AM75" s="91"/>
      <c r="AN75" s="91"/>
      <c r="AO75" s="61">
        <v>3000</v>
      </c>
      <c r="AP75" s="62"/>
      <c r="AQ75" s="91"/>
      <c r="AR75" s="91"/>
      <c r="AS75" s="91"/>
      <c r="AT75" s="93"/>
      <c r="AU75" s="93"/>
      <c r="AV75" s="57">
        <f t="shared" si="9"/>
        <v>0</v>
      </c>
      <c r="AW75" s="57"/>
      <c r="AX75" s="57"/>
      <c r="AY75" s="77">
        <f t="shared" si="10"/>
        <v>0</v>
      </c>
      <c r="AZ75" s="79"/>
      <c r="BA75" s="77">
        <f t="shared" si="11"/>
        <v>0</v>
      </c>
      <c r="BB75" s="79"/>
    </row>
    <row r="76" spans="1:54" ht="27" customHeight="1">
      <c r="A76" s="40">
        <v>71</v>
      </c>
      <c r="B76" s="43"/>
      <c r="C76" s="46" t="s">
        <v>85</v>
      </c>
      <c r="D76" s="46"/>
      <c r="E76" s="46"/>
      <c r="F76" s="46"/>
      <c r="G76" s="46"/>
      <c r="H76" s="46"/>
      <c r="I76" s="50" t="s">
        <v>181</v>
      </c>
      <c r="J76" s="52" t="s">
        <v>20</v>
      </c>
      <c r="K76" s="52"/>
      <c r="L76" s="52"/>
      <c r="M76" s="52"/>
      <c r="N76" s="57">
        <v>12000</v>
      </c>
      <c r="O76" s="57"/>
      <c r="P76" s="61">
        <v>3000</v>
      </c>
      <c r="Q76" s="62"/>
      <c r="R76" s="57">
        <v>4</v>
      </c>
      <c r="S76" s="57"/>
      <c r="T76" s="57"/>
      <c r="U76" s="57">
        <v>35</v>
      </c>
      <c r="V76" s="57"/>
      <c r="W76" s="57">
        <f t="shared" si="6"/>
        <v>420</v>
      </c>
      <c r="X76" s="57"/>
      <c r="Y76" s="57"/>
      <c r="Z76" s="77">
        <f t="shared" si="7"/>
        <v>214.62</v>
      </c>
      <c r="AA76" s="79"/>
      <c r="AB76" s="77">
        <f t="shared" si="8"/>
        <v>14700</v>
      </c>
      <c r="AC76" s="79"/>
      <c r="AD76" s="82" t="s">
        <v>2</v>
      </c>
      <c r="AE76" s="46"/>
      <c r="AF76" s="46"/>
      <c r="AG76" s="46"/>
      <c r="AH76" s="46"/>
      <c r="AI76" s="88"/>
      <c r="AJ76" s="89"/>
      <c r="AK76" s="91"/>
      <c r="AL76" s="91"/>
      <c r="AM76" s="91"/>
      <c r="AN76" s="91"/>
      <c r="AO76" s="61">
        <v>3000</v>
      </c>
      <c r="AP76" s="62"/>
      <c r="AQ76" s="91"/>
      <c r="AR76" s="91"/>
      <c r="AS76" s="91"/>
      <c r="AT76" s="93"/>
      <c r="AU76" s="93"/>
      <c r="AV76" s="57">
        <f t="shared" si="9"/>
        <v>0</v>
      </c>
      <c r="AW76" s="57"/>
      <c r="AX76" s="57"/>
      <c r="AY76" s="77">
        <f t="shared" si="10"/>
        <v>0</v>
      </c>
      <c r="AZ76" s="79"/>
      <c r="BA76" s="77">
        <f t="shared" si="11"/>
        <v>0</v>
      </c>
      <c r="BB76" s="79"/>
    </row>
    <row r="77" spans="1:54" ht="27" customHeight="1">
      <c r="A77" s="40">
        <v>72</v>
      </c>
      <c r="B77" s="43"/>
      <c r="C77" s="46" t="s">
        <v>85</v>
      </c>
      <c r="D77" s="46"/>
      <c r="E77" s="46"/>
      <c r="F77" s="46"/>
      <c r="G77" s="46"/>
      <c r="H77" s="46"/>
      <c r="I77" s="50"/>
      <c r="J77" s="52" t="s">
        <v>46</v>
      </c>
      <c r="K77" s="52"/>
      <c r="L77" s="52"/>
      <c r="M77" s="52"/>
      <c r="N77" s="57">
        <v>2000</v>
      </c>
      <c r="O77" s="57"/>
      <c r="P77" s="61">
        <v>3000</v>
      </c>
      <c r="Q77" s="62"/>
      <c r="R77" s="57">
        <v>3</v>
      </c>
      <c r="S77" s="57"/>
      <c r="T77" s="57"/>
      <c r="U77" s="57">
        <v>40</v>
      </c>
      <c r="V77" s="57"/>
      <c r="W77" s="57">
        <f t="shared" si="6"/>
        <v>360</v>
      </c>
      <c r="X77" s="57"/>
      <c r="Y77" s="57"/>
      <c r="Z77" s="77">
        <f t="shared" si="7"/>
        <v>183.96</v>
      </c>
      <c r="AA77" s="79"/>
      <c r="AB77" s="77">
        <f t="shared" si="8"/>
        <v>12600</v>
      </c>
      <c r="AC77" s="79"/>
      <c r="AD77" s="82" t="s">
        <v>2</v>
      </c>
      <c r="AE77" s="46"/>
      <c r="AF77" s="46"/>
      <c r="AG77" s="46"/>
      <c r="AH77" s="46"/>
      <c r="AI77" s="88"/>
      <c r="AJ77" s="89"/>
      <c r="AK77" s="91"/>
      <c r="AL77" s="91"/>
      <c r="AM77" s="91"/>
      <c r="AN77" s="91"/>
      <c r="AO77" s="61">
        <v>3000</v>
      </c>
      <c r="AP77" s="62"/>
      <c r="AQ77" s="91"/>
      <c r="AR77" s="91"/>
      <c r="AS77" s="91"/>
      <c r="AT77" s="93"/>
      <c r="AU77" s="93"/>
      <c r="AV77" s="57">
        <f t="shared" si="9"/>
        <v>0</v>
      </c>
      <c r="AW77" s="57"/>
      <c r="AX77" s="57"/>
      <c r="AY77" s="77">
        <f t="shared" si="10"/>
        <v>0</v>
      </c>
      <c r="AZ77" s="79"/>
      <c r="BA77" s="77">
        <f t="shared" si="11"/>
        <v>0</v>
      </c>
      <c r="BB77" s="79"/>
    </row>
    <row r="78" spans="1:54" ht="27" customHeight="1">
      <c r="A78" s="40">
        <v>73</v>
      </c>
      <c r="B78" s="43"/>
      <c r="C78" s="46" t="s">
        <v>85</v>
      </c>
      <c r="D78" s="46"/>
      <c r="E78" s="46"/>
      <c r="F78" s="46"/>
      <c r="G78" s="46"/>
      <c r="H78" s="46"/>
      <c r="I78" s="50"/>
      <c r="J78" s="52" t="s">
        <v>3</v>
      </c>
      <c r="K78" s="52"/>
      <c r="L78" s="52"/>
      <c r="M78" s="52"/>
      <c r="N78" s="57">
        <v>1000</v>
      </c>
      <c r="O78" s="57"/>
      <c r="P78" s="61">
        <v>3000</v>
      </c>
      <c r="Q78" s="62"/>
      <c r="R78" s="57">
        <v>2</v>
      </c>
      <c r="S78" s="57"/>
      <c r="T78" s="57"/>
      <c r="U78" s="57">
        <v>60</v>
      </c>
      <c r="V78" s="57"/>
      <c r="W78" s="57">
        <f t="shared" si="6"/>
        <v>360</v>
      </c>
      <c r="X78" s="57"/>
      <c r="Y78" s="57"/>
      <c r="Z78" s="77">
        <f t="shared" si="7"/>
        <v>183.96</v>
      </c>
      <c r="AA78" s="79"/>
      <c r="AB78" s="77">
        <f t="shared" si="8"/>
        <v>12600</v>
      </c>
      <c r="AC78" s="79"/>
      <c r="AD78" s="82" t="s">
        <v>2</v>
      </c>
      <c r="AE78" s="46"/>
      <c r="AF78" s="46"/>
      <c r="AG78" s="46"/>
      <c r="AH78" s="46"/>
      <c r="AI78" s="88"/>
      <c r="AJ78" s="89"/>
      <c r="AK78" s="91"/>
      <c r="AL78" s="91"/>
      <c r="AM78" s="91"/>
      <c r="AN78" s="91"/>
      <c r="AO78" s="61">
        <v>3000</v>
      </c>
      <c r="AP78" s="62"/>
      <c r="AQ78" s="91"/>
      <c r="AR78" s="91"/>
      <c r="AS78" s="91"/>
      <c r="AT78" s="93"/>
      <c r="AU78" s="93"/>
      <c r="AV78" s="57">
        <f t="shared" si="9"/>
        <v>0</v>
      </c>
      <c r="AW78" s="57"/>
      <c r="AX78" s="57"/>
      <c r="AY78" s="77">
        <f t="shared" si="10"/>
        <v>0</v>
      </c>
      <c r="AZ78" s="79"/>
      <c r="BA78" s="77">
        <f t="shared" si="11"/>
        <v>0</v>
      </c>
      <c r="BB78" s="79"/>
    </row>
    <row r="79" spans="1:54" ht="27" customHeight="1">
      <c r="A79" s="40">
        <v>74</v>
      </c>
      <c r="B79" s="43"/>
      <c r="C79" s="46" t="s">
        <v>86</v>
      </c>
      <c r="D79" s="46"/>
      <c r="E79" s="46"/>
      <c r="F79" s="46"/>
      <c r="G79" s="46"/>
      <c r="H79" s="46"/>
      <c r="I79" s="50" t="s">
        <v>181</v>
      </c>
      <c r="J79" s="52" t="s">
        <v>20</v>
      </c>
      <c r="K79" s="52"/>
      <c r="L79" s="52"/>
      <c r="M79" s="52"/>
      <c r="N79" s="57">
        <v>12000</v>
      </c>
      <c r="O79" s="57"/>
      <c r="P79" s="61">
        <v>3000</v>
      </c>
      <c r="Q79" s="62"/>
      <c r="R79" s="57">
        <v>2</v>
      </c>
      <c r="S79" s="57"/>
      <c r="T79" s="57"/>
      <c r="U79" s="57">
        <v>35</v>
      </c>
      <c r="V79" s="57"/>
      <c r="W79" s="57">
        <f t="shared" si="6"/>
        <v>210</v>
      </c>
      <c r="X79" s="57"/>
      <c r="Y79" s="57"/>
      <c r="Z79" s="77">
        <f t="shared" si="7"/>
        <v>107.31</v>
      </c>
      <c r="AA79" s="79"/>
      <c r="AB79" s="77">
        <f t="shared" si="8"/>
        <v>7350</v>
      </c>
      <c r="AC79" s="79"/>
      <c r="AD79" s="82" t="s">
        <v>2</v>
      </c>
      <c r="AE79" s="46"/>
      <c r="AF79" s="46"/>
      <c r="AG79" s="46"/>
      <c r="AH79" s="46"/>
      <c r="AI79" s="88"/>
      <c r="AJ79" s="89"/>
      <c r="AK79" s="91"/>
      <c r="AL79" s="91"/>
      <c r="AM79" s="91"/>
      <c r="AN79" s="91"/>
      <c r="AO79" s="61">
        <v>3000</v>
      </c>
      <c r="AP79" s="62"/>
      <c r="AQ79" s="91"/>
      <c r="AR79" s="91"/>
      <c r="AS79" s="91"/>
      <c r="AT79" s="93"/>
      <c r="AU79" s="93"/>
      <c r="AV79" s="57">
        <f t="shared" si="9"/>
        <v>0</v>
      </c>
      <c r="AW79" s="57"/>
      <c r="AX79" s="57"/>
      <c r="AY79" s="77">
        <f t="shared" si="10"/>
        <v>0</v>
      </c>
      <c r="AZ79" s="79"/>
      <c r="BA79" s="77">
        <f t="shared" si="11"/>
        <v>0</v>
      </c>
      <c r="BB79" s="79"/>
    </row>
    <row r="80" spans="1:54" ht="27" customHeight="1">
      <c r="A80" s="40">
        <v>75</v>
      </c>
      <c r="B80" s="43"/>
      <c r="C80" s="46" t="s">
        <v>87</v>
      </c>
      <c r="D80" s="46"/>
      <c r="E80" s="46"/>
      <c r="F80" s="46"/>
      <c r="G80" s="46"/>
      <c r="H80" s="46"/>
      <c r="I80" s="50" t="s">
        <v>180</v>
      </c>
      <c r="J80" s="52" t="s">
        <v>20</v>
      </c>
      <c r="K80" s="52"/>
      <c r="L80" s="52"/>
      <c r="M80" s="52"/>
      <c r="N80" s="57">
        <v>12000</v>
      </c>
      <c r="O80" s="57"/>
      <c r="P80" s="61">
        <v>3000</v>
      </c>
      <c r="Q80" s="62"/>
      <c r="R80" s="57">
        <v>12</v>
      </c>
      <c r="S80" s="57"/>
      <c r="T80" s="57"/>
      <c r="U80" s="57">
        <v>35</v>
      </c>
      <c r="V80" s="57"/>
      <c r="W80" s="57">
        <f t="shared" si="6"/>
        <v>1260</v>
      </c>
      <c r="X80" s="57"/>
      <c r="Y80" s="57"/>
      <c r="Z80" s="77">
        <f t="shared" si="7"/>
        <v>643.86</v>
      </c>
      <c r="AA80" s="79"/>
      <c r="AB80" s="77">
        <f t="shared" si="8"/>
        <v>44100</v>
      </c>
      <c r="AC80" s="79"/>
      <c r="AD80" s="82" t="s">
        <v>2</v>
      </c>
      <c r="AE80" s="46"/>
      <c r="AF80" s="46"/>
      <c r="AG80" s="46"/>
      <c r="AH80" s="46"/>
      <c r="AI80" s="88"/>
      <c r="AJ80" s="89"/>
      <c r="AK80" s="91"/>
      <c r="AL80" s="91"/>
      <c r="AM80" s="91"/>
      <c r="AN80" s="91"/>
      <c r="AO80" s="61">
        <v>3000</v>
      </c>
      <c r="AP80" s="62"/>
      <c r="AQ80" s="91"/>
      <c r="AR80" s="91"/>
      <c r="AS80" s="91"/>
      <c r="AT80" s="93"/>
      <c r="AU80" s="93"/>
      <c r="AV80" s="57">
        <f t="shared" si="9"/>
        <v>0</v>
      </c>
      <c r="AW80" s="57"/>
      <c r="AX80" s="57"/>
      <c r="AY80" s="77">
        <f t="shared" si="10"/>
        <v>0</v>
      </c>
      <c r="AZ80" s="79"/>
      <c r="BA80" s="77">
        <f t="shared" si="11"/>
        <v>0</v>
      </c>
      <c r="BB80" s="79"/>
    </row>
    <row r="81" spans="1:54" ht="27" customHeight="1">
      <c r="A81" s="40">
        <v>76</v>
      </c>
      <c r="B81" s="43"/>
      <c r="C81" s="46" t="s">
        <v>77</v>
      </c>
      <c r="D81" s="46"/>
      <c r="E81" s="46"/>
      <c r="F81" s="46"/>
      <c r="G81" s="46"/>
      <c r="H81" s="46"/>
      <c r="I81" s="50" t="s">
        <v>180</v>
      </c>
      <c r="J81" s="52" t="s">
        <v>20</v>
      </c>
      <c r="K81" s="52"/>
      <c r="L81" s="52"/>
      <c r="M81" s="52"/>
      <c r="N81" s="57">
        <v>12000</v>
      </c>
      <c r="O81" s="57"/>
      <c r="P81" s="61">
        <v>3000</v>
      </c>
      <c r="Q81" s="62"/>
      <c r="R81" s="57">
        <v>2</v>
      </c>
      <c r="S81" s="57"/>
      <c r="T81" s="57"/>
      <c r="U81" s="57">
        <v>35</v>
      </c>
      <c r="V81" s="57"/>
      <c r="W81" s="57">
        <f t="shared" si="6"/>
        <v>210</v>
      </c>
      <c r="X81" s="57"/>
      <c r="Y81" s="57"/>
      <c r="Z81" s="77">
        <f t="shared" si="7"/>
        <v>107.31</v>
      </c>
      <c r="AA81" s="79"/>
      <c r="AB81" s="77">
        <f t="shared" si="8"/>
        <v>7350</v>
      </c>
      <c r="AC81" s="79"/>
      <c r="AD81" s="82" t="s">
        <v>2</v>
      </c>
      <c r="AE81" s="46"/>
      <c r="AF81" s="46"/>
      <c r="AG81" s="46"/>
      <c r="AH81" s="46"/>
      <c r="AI81" s="88"/>
      <c r="AJ81" s="89"/>
      <c r="AK81" s="91"/>
      <c r="AL81" s="91"/>
      <c r="AM81" s="91"/>
      <c r="AN81" s="91"/>
      <c r="AO81" s="61">
        <v>3000</v>
      </c>
      <c r="AP81" s="62"/>
      <c r="AQ81" s="91"/>
      <c r="AR81" s="91"/>
      <c r="AS81" s="91"/>
      <c r="AT81" s="93"/>
      <c r="AU81" s="93"/>
      <c r="AV81" s="57">
        <f t="shared" si="9"/>
        <v>0</v>
      </c>
      <c r="AW81" s="57"/>
      <c r="AX81" s="57"/>
      <c r="AY81" s="77">
        <f t="shared" si="10"/>
        <v>0</v>
      </c>
      <c r="AZ81" s="79"/>
      <c r="BA81" s="77">
        <f t="shared" si="11"/>
        <v>0</v>
      </c>
      <c r="BB81" s="79"/>
    </row>
    <row r="82" spans="1:54" ht="27" customHeight="1">
      <c r="A82" s="40">
        <v>77</v>
      </c>
      <c r="B82" s="43"/>
      <c r="C82" s="46" t="s">
        <v>89</v>
      </c>
      <c r="D82" s="46"/>
      <c r="E82" s="46"/>
      <c r="F82" s="46"/>
      <c r="G82" s="46"/>
      <c r="H82" s="46"/>
      <c r="I82" s="50" t="s">
        <v>180</v>
      </c>
      <c r="J82" s="52" t="s">
        <v>20</v>
      </c>
      <c r="K82" s="52"/>
      <c r="L82" s="52"/>
      <c r="M82" s="52"/>
      <c r="N82" s="57">
        <v>12000</v>
      </c>
      <c r="O82" s="57"/>
      <c r="P82" s="61">
        <v>3000</v>
      </c>
      <c r="Q82" s="62"/>
      <c r="R82" s="57">
        <v>4</v>
      </c>
      <c r="S82" s="57"/>
      <c r="T82" s="57"/>
      <c r="U82" s="57">
        <v>35</v>
      </c>
      <c r="V82" s="57"/>
      <c r="W82" s="57">
        <f t="shared" si="6"/>
        <v>420</v>
      </c>
      <c r="X82" s="57"/>
      <c r="Y82" s="57"/>
      <c r="Z82" s="77">
        <f t="shared" si="7"/>
        <v>214.62</v>
      </c>
      <c r="AA82" s="79"/>
      <c r="AB82" s="77">
        <f t="shared" si="8"/>
        <v>14700</v>
      </c>
      <c r="AC82" s="79"/>
      <c r="AD82" s="82" t="s">
        <v>2</v>
      </c>
      <c r="AE82" s="46"/>
      <c r="AF82" s="46"/>
      <c r="AG82" s="46"/>
      <c r="AH82" s="46"/>
      <c r="AI82" s="88"/>
      <c r="AJ82" s="89"/>
      <c r="AK82" s="91"/>
      <c r="AL82" s="91"/>
      <c r="AM82" s="91"/>
      <c r="AN82" s="91"/>
      <c r="AO82" s="61">
        <v>3000</v>
      </c>
      <c r="AP82" s="62"/>
      <c r="AQ82" s="91"/>
      <c r="AR82" s="91"/>
      <c r="AS82" s="91"/>
      <c r="AT82" s="93"/>
      <c r="AU82" s="93"/>
      <c r="AV82" s="57">
        <f t="shared" si="9"/>
        <v>0</v>
      </c>
      <c r="AW82" s="57"/>
      <c r="AX82" s="57"/>
      <c r="AY82" s="77">
        <f t="shared" si="10"/>
        <v>0</v>
      </c>
      <c r="AZ82" s="79"/>
      <c r="BA82" s="77">
        <f t="shared" si="11"/>
        <v>0</v>
      </c>
      <c r="BB82" s="79"/>
    </row>
    <row r="83" spans="1:54" ht="27" customHeight="1">
      <c r="A83" s="40">
        <v>78</v>
      </c>
      <c r="B83" s="43"/>
      <c r="C83" s="46" t="s">
        <v>91</v>
      </c>
      <c r="D83" s="46"/>
      <c r="E83" s="46"/>
      <c r="F83" s="46"/>
      <c r="G83" s="46"/>
      <c r="H83" s="46"/>
      <c r="I83" s="50" t="s">
        <v>180</v>
      </c>
      <c r="J83" s="52" t="s">
        <v>20</v>
      </c>
      <c r="K83" s="52"/>
      <c r="L83" s="52"/>
      <c r="M83" s="52"/>
      <c r="N83" s="57">
        <v>12000</v>
      </c>
      <c r="O83" s="57"/>
      <c r="P83" s="61">
        <v>3000</v>
      </c>
      <c r="Q83" s="62"/>
      <c r="R83" s="57">
        <v>4</v>
      </c>
      <c r="S83" s="57"/>
      <c r="T83" s="57"/>
      <c r="U83" s="57">
        <v>35</v>
      </c>
      <c r="V83" s="57"/>
      <c r="W83" s="57">
        <f t="shared" si="6"/>
        <v>420</v>
      </c>
      <c r="X83" s="57"/>
      <c r="Y83" s="57"/>
      <c r="Z83" s="77">
        <f t="shared" si="7"/>
        <v>214.62</v>
      </c>
      <c r="AA83" s="79"/>
      <c r="AB83" s="77">
        <f t="shared" si="8"/>
        <v>14700</v>
      </c>
      <c r="AC83" s="79"/>
      <c r="AD83" s="82" t="s">
        <v>2</v>
      </c>
      <c r="AE83" s="46"/>
      <c r="AF83" s="46"/>
      <c r="AG83" s="46"/>
      <c r="AH83" s="46"/>
      <c r="AI83" s="88"/>
      <c r="AJ83" s="89"/>
      <c r="AK83" s="91"/>
      <c r="AL83" s="91"/>
      <c r="AM83" s="91"/>
      <c r="AN83" s="91"/>
      <c r="AO83" s="61">
        <v>3000</v>
      </c>
      <c r="AP83" s="62"/>
      <c r="AQ83" s="91"/>
      <c r="AR83" s="91"/>
      <c r="AS83" s="91"/>
      <c r="AT83" s="93"/>
      <c r="AU83" s="93"/>
      <c r="AV83" s="57">
        <f t="shared" si="9"/>
        <v>0</v>
      </c>
      <c r="AW83" s="57"/>
      <c r="AX83" s="57"/>
      <c r="AY83" s="77">
        <f t="shared" si="10"/>
        <v>0</v>
      </c>
      <c r="AZ83" s="79"/>
      <c r="BA83" s="77">
        <f t="shared" si="11"/>
        <v>0</v>
      </c>
      <c r="BB83" s="79"/>
    </row>
    <row r="84" spans="1:54" ht="27" customHeight="1">
      <c r="A84" s="40">
        <v>79</v>
      </c>
      <c r="B84" s="43"/>
      <c r="C84" s="46" t="s">
        <v>32</v>
      </c>
      <c r="D84" s="46"/>
      <c r="E84" s="46"/>
      <c r="F84" s="46"/>
      <c r="G84" s="46"/>
      <c r="H84" s="46"/>
      <c r="I84" s="50" t="s">
        <v>186</v>
      </c>
      <c r="J84" s="52" t="s">
        <v>38</v>
      </c>
      <c r="K84" s="52"/>
      <c r="L84" s="52"/>
      <c r="M84" s="52"/>
      <c r="N84" s="57">
        <v>8500</v>
      </c>
      <c r="O84" s="57"/>
      <c r="P84" s="61">
        <v>3000</v>
      </c>
      <c r="Q84" s="62"/>
      <c r="R84" s="57">
        <v>3</v>
      </c>
      <c r="S84" s="57"/>
      <c r="T84" s="57"/>
      <c r="U84" s="57">
        <v>22</v>
      </c>
      <c r="V84" s="57"/>
      <c r="W84" s="57">
        <f t="shared" si="6"/>
        <v>198</v>
      </c>
      <c r="X84" s="57"/>
      <c r="Y84" s="57"/>
      <c r="Z84" s="77">
        <f t="shared" si="7"/>
        <v>101.178</v>
      </c>
      <c r="AA84" s="79"/>
      <c r="AB84" s="77">
        <f t="shared" si="8"/>
        <v>6930</v>
      </c>
      <c r="AC84" s="79"/>
      <c r="AD84" s="82" t="s">
        <v>2</v>
      </c>
      <c r="AE84" s="46"/>
      <c r="AF84" s="46"/>
      <c r="AG84" s="46"/>
      <c r="AH84" s="46"/>
      <c r="AI84" s="88"/>
      <c r="AJ84" s="89"/>
      <c r="AK84" s="91"/>
      <c r="AL84" s="91"/>
      <c r="AM84" s="91"/>
      <c r="AN84" s="91"/>
      <c r="AO84" s="61">
        <v>3000</v>
      </c>
      <c r="AP84" s="62"/>
      <c r="AQ84" s="91"/>
      <c r="AR84" s="91"/>
      <c r="AS84" s="91"/>
      <c r="AT84" s="93"/>
      <c r="AU84" s="93"/>
      <c r="AV84" s="57">
        <f t="shared" si="9"/>
        <v>0</v>
      </c>
      <c r="AW84" s="57"/>
      <c r="AX84" s="57"/>
      <c r="AY84" s="77">
        <f t="shared" si="10"/>
        <v>0</v>
      </c>
      <c r="AZ84" s="79"/>
      <c r="BA84" s="77">
        <f t="shared" si="11"/>
        <v>0</v>
      </c>
      <c r="BB84" s="79"/>
    </row>
    <row r="85" spans="1:54" ht="27" customHeight="1">
      <c r="A85" s="40">
        <v>80</v>
      </c>
      <c r="B85" s="43"/>
      <c r="C85" s="46" t="s">
        <v>88</v>
      </c>
      <c r="D85" s="46"/>
      <c r="E85" s="46"/>
      <c r="F85" s="46"/>
      <c r="G85" s="46"/>
      <c r="H85" s="46"/>
      <c r="I85" s="50" t="s">
        <v>29</v>
      </c>
      <c r="J85" s="52" t="s">
        <v>20</v>
      </c>
      <c r="K85" s="52"/>
      <c r="L85" s="52"/>
      <c r="M85" s="52"/>
      <c r="N85" s="57">
        <v>12000</v>
      </c>
      <c r="O85" s="57"/>
      <c r="P85" s="61">
        <v>3000</v>
      </c>
      <c r="Q85" s="62"/>
      <c r="R85" s="57">
        <v>8</v>
      </c>
      <c r="S85" s="57"/>
      <c r="T85" s="57"/>
      <c r="U85" s="57">
        <v>35</v>
      </c>
      <c r="V85" s="57"/>
      <c r="W85" s="57">
        <f t="shared" si="6"/>
        <v>840</v>
      </c>
      <c r="X85" s="57"/>
      <c r="Y85" s="57"/>
      <c r="Z85" s="77">
        <f t="shared" si="7"/>
        <v>429.24</v>
      </c>
      <c r="AA85" s="79"/>
      <c r="AB85" s="77">
        <f t="shared" si="8"/>
        <v>29400</v>
      </c>
      <c r="AC85" s="79"/>
      <c r="AD85" s="82" t="s">
        <v>2</v>
      </c>
      <c r="AE85" s="46"/>
      <c r="AF85" s="46"/>
      <c r="AG85" s="46"/>
      <c r="AH85" s="46"/>
      <c r="AI85" s="88"/>
      <c r="AJ85" s="89"/>
      <c r="AK85" s="91"/>
      <c r="AL85" s="91"/>
      <c r="AM85" s="91"/>
      <c r="AN85" s="91"/>
      <c r="AO85" s="61">
        <v>3000</v>
      </c>
      <c r="AP85" s="62"/>
      <c r="AQ85" s="91"/>
      <c r="AR85" s="91"/>
      <c r="AS85" s="91"/>
      <c r="AT85" s="93"/>
      <c r="AU85" s="93"/>
      <c r="AV85" s="57">
        <f t="shared" si="9"/>
        <v>0</v>
      </c>
      <c r="AW85" s="57"/>
      <c r="AX85" s="57"/>
      <c r="AY85" s="77">
        <f t="shared" si="10"/>
        <v>0</v>
      </c>
      <c r="AZ85" s="79"/>
      <c r="BA85" s="77">
        <f t="shared" si="11"/>
        <v>0</v>
      </c>
      <c r="BB85" s="79"/>
    </row>
    <row r="86" spans="1:54" ht="27" customHeight="1">
      <c r="A86" s="40">
        <v>81</v>
      </c>
      <c r="B86" s="43"/>
      <c r="C86" s="46" t="s">
        <v>88</v>
      </c>
      <c r="D86" s="46"/>
      <c r="E86" s="46"/>
      <c r="F86" s="46"/>
      <c r="G86" s="46"/>
      <c r="H86" s="46"/>
      <c r="I86" s="50" t="s">
        <v>182</v>
      </c>
      <c r="J86" s="52" t="s">
        <v>38</v>
      </c>
      <c r="K86" s="52"/>
      <c r="L86" s="52"/>
      <c r="M86" s="52"/>
      <c r="N86" s="57">
        <v>8500</v>
      </c>
      <c r="O86" s="57"/>
      <c r="P86" s="61">
        <v>3000</v>
      </c>
      <c r="Q86" s="62"/>
      <c r="R86" s="57">
        <v>2</v>
      </c>
      <c r="S86" s="57"/>
      <c r="T86" s="57"/>
      <c r="U86" s="57">
        <v>22</v>
      </c>
      <c r="V86" s="57"/>
      <c r="W86" s="57">
        <f t="shared" si="6"/>
        <v>132</v>
      </c>
      <c r="X86" s="57"/>
      <c r="Y86" s="57"/>
      <c r="Z86" s="77">
        <f t="shared" si="7"/>
        <v>67.451999999999998</v>
      </c>
      <c r="AA86" s="79"/>
      <c r="AB86" s="77">
        <f t="shared" si="8"/>
        <v>4620</v>
      </c>
      <c r="AC86" s="79"/>
      <c r="AD86" s="82" t="s">
        <v>2</v>
      </c>
      <c r="AE86" s="46"/>
      <c r="AF86" s="46"/>
      <c r="AG86" s="46"/>
      <c r="AH86" s="46"/>
      <c r="AI86" s="88"/>
      <c r="AJ86" s="89"/>
      <c r="AK86" s="91"/>
      <c r="AL86" s="91"/>
      <c r="AM86" s="91"/>
      <c r="AN86" s="91"/>
      <c r="AO86" s="61">
        <v>3000</v>
      </c>
      <c r="AP86" s="62"/>
      <c r="AQ86" s="91"/>
      <c r="AR86" s="91"/>
      <c r="AS86" s="91"/>
      <c r="AT86" s="93"/>
      <c r="AU86" s="93"/>
      <c r="AV86" s="57">
        <f t="shared" si="9"/>
        <v>0</v>
      </c>
      <c r="AW86" s="57"/>
      <c r="AX86" s="57"/>
      <c r="AY86" s="77">
        <f t="shared" si="10"/>
        <v>0</v>
      </c>
      <c r="AZ86" s="79"/>
      <c r="BA86" s="77">
        <f t="shared" si="11"/>
        <v>0</v>
      </c>
      <c r="BB86" s="79"/>
    </row>
    <row r="87" spans="1:54" ht="27" customHeight="1">
      <c r="A87" s="40">
        <v>82</v>
      </c>
      <c r="B87" s="43"/>
      <c r="C87" s="46" t="s">
        <v>92</v>
      </c>
      <c r="D87" s="46"/>
      <c r="E87" s="46"/>
      <c r="F87" s="46"/>
      <c r="G87" s="46"/>
      <c r="H87" s="46"/>
      <c r="I87" s="50" t="s">
        <v>29</v>
      </c>
      <c r="J87" s="52" t="s">
        <v>20</v>
      </c>
      <c r="K87" s="52"/>
      <c r="L87" s="52"/>
      <c r="M87" s="52"/>
      <c r="N87" s="57">
        <v>12000</v>
      </c>
      <c r="O87" s="57"/>
      <c r="P87" s="61">
        <v>3000</v>
      </c>
      <c r="Q87" s="62"/>
      <c r="R87" s="57">
        <v>8</v>
      </c>
      <c r="S87" s="57"/>
      <c r="T87" s="57"/>
      <c r="U87" s="57">
        <v>35</v>
      </c>
      <c r="V87" s="57"/>
      <c r="W87" s="57">
        <f t="shared" si="6"/>
        <v>840</v>
      </c>
      <c r="X87" s="57"/>
      <c r="Y87" s="57"/>
      <c r="Z87" s="77">
        <f t="shared" si="7"/>
        <v>429.24</v>
      </c>
      <c r="AA87" s="79"/>
      <c r="AB87" s="77">
        <f t="shared" si="8"/>
        <v>29400</v>
      </c>
      <c r="AC87" s="79"/>
      <c r="AD87" s="82" t="s">
        <v>2</v>
      </c>
      <c r="AE87" s="46"/>
      <c r="AF87" s="46"/>
      <c r="AG87" s="46"/>
      <c r="AH87" s="46"/>
      <c r="AI87" s="88"/>
      <c r="AJ87" s="89"/>
      <c r="AK87" s="91"/>
      <c r="AL87" s="91"/>
      <c r="AM87" s="91"/>
      <c r="AN87" s="91"/>
      <c r="AO87" s="61">
        <v>3000</v>
      </c>
      <c r="AP87" s="62"/>
      <c r="AQ87" s="91"/>
      <c r="AR87" s="91"/>
      <c r="AS87" s="91"/>
      <c r="AT87" s="93"/>
      <c r="AU87" s="93"/>
      <c r="AV87" s="57">
        <f t="shared" si="9"/>
        <v>0</v>
      </c>
      <c r="AW87" s="57"/>
      <c r="AX87" s="57"/>
      <c r="AY87" s="77">
        <f t="shared" si="10"/>
        <v>0</v>
      </c>
      <c r="AZ87" s="79"/>
      <c r="BA87" s="77">
        <f t="shared" si="11"/>
        <v>0</v>
      </c>
      <c r="BB87" s="79"/>
    </row>
    <row r="88" spans="1:54" ht="27" customHeight="1">
      <c r="A88" s="40">
        <v>83</v>
      </c>
      <c r="B88" s="43"/>
      <c r="C88" s="46" t="s">
        <v>92</v>
      </c>
      <c r="D88" s="46"/>
      <c r="E88" s="46"/>
      <c r="F88" s="46"/>
      <c r="G88" s="46"/>
      <c r="H88" s="46"/>
      <c r="I88" s="50" t="s">
        <v>182</v>
      </c>
      <c r="J88" s="52" t="s">
        <v>38</v>
      </c>
      <c r="K88" s="52"/>
      <c r="L88" s="52"/>
      <c r="M88" s="52"/>
      <c r="N88" s="57">
        <v>8500</v>
      </c>
      <c r="O88" s="57"/>
      <c r="P88" s="61">
        <v>3000</v>
      </c>
      <c r="Q88" s="62"/>
      <c r="R88" s="57">
        <v>2</v>
      </c>
      <c r="S88" s="57"/>
      <c r="T88" s="57"/>
      <c r="U88" s="57">
        <v>22</v>
      </c>
      <c r="V88" s="57"/>
      <c r="W88" s="57">
        <f t="shared" si="6"/>
        <v>132</v>
      </c>
      <c r="X88" s="57"/>
      <c r="Y88" s="57"/>
      <c r="Z88" s="77">
        <f t="shared" si="7"/>
        <v>67.451999999999998</v>
      </c>
      <c r="AA88" s="79"/>
      <c r="AB88" s="77">
        <f t="shared" si="8"/>
        <v>4620</v>
      </c>
      <c r="AC88" s="79"/>
      <c r="AD88" s="82" t="s">
        <v>2</v>
      </c>
      <c r="AE88" s="46"/>
      <c r="AF88" s="46"/>
      <c r="AG88" s="46"/>
      <c r="AH88" s="46"/>
      <c r="AI88" s="88"/>
      <c r="AJ88" s="89"/>
      <c r="AK88" s="91"/>
      <c r="AL88" s="91"/>
      <c r="AM88" s="91"/>
      <c r="AN88" s="91"/>
      <c r="AO88" s="61">
        <v>3000</v>
      </c>
      <c r="AP88" s="62"/>
      <c r="AQ88" s="91"/>
      <c r="AR88" s="91"/>
      <c r="AS88" s="91"/>
      <c r="AT88" s="93"/>
      <c r="AU88" s="93"/>
      <c r="AV88" s="57">
        <f t="shared" si="9"/>
        <v>0</v>
      </c>
      <c r="AW88" s="57"/>
      <c r="AX88" s="57"/>
      <c r="AY88" s="77">
        <f t="shared" si="10"/>
        <v>0</v>
      </c>
      <c r="AZ88" s="79"/>
      <c r="BA88" s="77">
        <f t="shared" si="11"/>
        <v>0</v>
      </c>
      <c r="BB88" s="79"/>
    </row>
    <row r="89" spans="1:54" ht="27" customHeight="1">
      <c r="A89" s="40">
        <v>84</v>
      </c>
      <c r="B89" s="43"/>
      <c r="C89" s="46" t="s">
        <v>93</v>
      </c>
      <c r="D89" s="46"/>
      <c r="E89" s="46"/>
      <c r="F89" s="46"/>
      <c r="G89" s="46"/>
      <c r="H89" s="46"/>
      <c r="I89" s="50" t="s">
        <v>29</v>
      </c>
      <c r="J89" s="52" t="s">
        <v>20</v>
      </c>
      <c r="K89" s="52"/>
      <c r="L89" s="52"/>
      <c r="M89" s="52"/>
      <c r="N89" s="57">
        <v>12000</v>
      </c>
      <c r="O89" s="57"/>
      <c r="P89" s="61">
        <v>3000</v>
      </c>
      <c r="Q89" s="62"/>
      <c r="R89" s="57">
        <v>24</v>
      </c>
      <c r="S89" s="57"/>
      <c r="T89" s="57"/>
      <c r="U89" s="57">
        <v>35</v>
      </c>
      <c r="V89" s="57"/>
      <c r="W89" s="57">
        <f t="shared" si="6"/>
        <v>2520</v>
      </c>
      <c r="X89" s="57"/>
      <c r="Y89" s="57"/>
      <c r="Z89" s="77">
        <f t="shared" si="7"/>
        <v>1287.72</v>
      </c>
      <c r="AA89" s="79"/>
      <c r="AB89" s="77">
        <f t="shared" si="8"/>
        <v>88200</v>
      </c>
      <c r="AC89" s="79"/>
      <c r="AD89" s="82" t="s">
        <v>2</v>
      </c>
      <c r="AE89" s="46"/>
      <c r="AF89" s="46"/>
      <c r="AG89" s="46"/>
      <c r="AH89" s="46"/>
      <c r="AI89" s="88"/>
      <c r="AJ89" s="89"/>
      <c r="AK89" s="91"/>
      <c r="AL89" s="91"/>
      <c r="AM89" s="91"/>
      <c r="AN89" s="91"/>
      <c r="AO89" s="61">
        <v>3000</v>
      </c>
      <c r="AP89" s="62"/>
      <c r="AQ89" s="91"/>
      <c r="AR89" s="91"/>
      <c r="AS89" s="91"/>
      <c r="AT89" s="93"/>
      <c r="AU89" s="93"/>
      <c r="AV89" s="57">
        <f t="shared" si="9"/>
        <v>0</v>
      </c>
      <c r="AW89" s="57"/>
      <c r="AX89" s="57"/>
      <c r="AY89" s="77">
        <f t="shared" si="10"/>
        <v>0</v>
      </c>
      <c r="AZ89" s="79"/>
      <c r="BA89" s="77">
        <f t="shared" si="11"/>
        <v>0</v>
      </c>
      <c r="BB89" s="79"/>
    </row>
    <row r="90" spans="1:54" ht="27" customHeight="1">
      <c r="A90" s="40">
        <v>85</v>
      </c>
      <c r="B90" s="43"/>
      <c r="C90" s="46" t="s">
        <v>25</v>
      </c>
      <c r="D90" s="46"/>
      <c r="E90" s="46"/>
      <c r="F90" s="46"/>
      <c r="G90" s="46"/>
      <c r="H90" s="46"/>
      <c r="I90" s="50" t="s">
        <v>22</v>
      </c>
      <c r="J90" s="52" t="s">
        <v>33</v>
      </c>
      <c r="K90" s="52"/>
      <c r="L90" s="52"/>
      <c r="M90" s="52"/>
      <c r="N90" s="57">
        <v>10000</v>
      </c>
      <c r="O90" s="57"/>
      <c r="P90" s="61">
        <v>3000</v>
      </c>
      <c r="Q90" s="62"/>
      <c r="R90" s="57">
        <v>4</v>
      </c>
      <c r="S90" s="57"/>
      <c r="T90" s="57"/>
      <c r="U90" s="57">
        <v>35</v>
      </c>
      <c r="V90" s="57"/>
      <c r="W90" s="57">
        <f t="shared" si="6"/>
        <v>420</v>
      </c>
      <c r="X90" s="57"/>
      <c r="Y90" s="57"/>
      <c r="Z90" s="77">
        <f t="shared" si="7"/>
        <v>214.62</v>
      </c>
      <c r="AA90" s="79"/>
      <c r="AB90" s="77">
        <f t="shared" si="8"/>
        <v>14700</v>
      </c>
      <c r="AC90" s="79"/>
      <c r="AD90" s="82" t="s">
        <v>2</v>
      </c>
      <c r="AE90" s="46"/>
      <c r="AF90" s="46"/>
      <c r="AG90" s="46"/>
      <c r="AH90" s="46"/>
      <c r="AI90" s="88"/>
      <c r="AJ90" s="89"/>
      <c r="AK90" s="91"/>
      <c r="AL90" s="91"/>
      <c r="AM90" s="91"/>
      <c r="AN90" s="91"/>
      <c r="AO90" s="61">
        <v>3000</v>
      </c>
      <c r="AP90" s="62"/>
      <c r="AQ90" s="91"/>
      <c r="AR90" s="91"/>
      <c r="AS90" s="91"/>
      <c r="AT90" s="93"/>
      <c r="AU90" s="93"/>
      <c r="AV90" s="57">
        <f t="shared" si="9"/>
        <v>0</v>
      </c>
      <c r="AW90" s="57"/>
      <c r="AX90" s="57"/>
      <c r="AY90" s="77">
        <f t="shared" si="10"/>
        <v>0</v>
      </c>
      <c r="AZ90" s="79"/>
      <c r="BA90" s="77">
        <f t="shared" si="11"/>
        <v>0</v>
      </c>
      <c r="BB90" s="79"/>
    </row>
    <row r="91" spans="1:54" ht="27" customHeight="1">
      <c r="A91" s="40">
        <v>86</v>
      </c>
      <c r="B91" s="43"/>
      <c r="C91" s="46" t="s">
        <v>25</v>
      </c>
      <c r="D91" s="46"/>
      <c r="E91" s="46"/>
      <c r="F91" s="46"/>
      <c r="G91" s="46"/>
      <c r="H91" s="46"/>
      <c r="I91" s="50" t="s">
        <v>41</v>
      </c>
      <c r="J91" s="52" t="s">
        <v>36</v>
      </c>
      <c r="K91" s="52"/>
      <c r="L91" s="52"/>
      <c r="M91" s="52"/>
      <c r="N91" s="57">
        <v>10000</v>
      </c>
      <c r="O91" s="57"/>
      <c r="P91" s="61">
        <v>3000</v>
      </c>
      <c r="Q91" s="62"/>
      <c r="R91" s="57">
        <v>4</v>
      </c>
      <c r="S91" s="57"/>
      <c r="T91" s="57"/>
      <c r="U91" s="57">
        <v>26</v>
      </c>
      <c r="V91" s="57"/>
      <c r="W91" s="57">
        <f t="shared" si="6"/>
        <v>312</v>
      </c>
      <c r="X91" s="57"/>
      <c r="Y91" s="57"/>
      <c r="Z91" s="77">
        <f t="shared" si="7"/>
        <v>159.43200000000002</v>
      </c>
      <c r="AA91" s="79"/>
      <c r="AB91" s="77">
        <f t="shared" si="8"/>
        <v>10920</v>
      </c>
      <c r="AC91" s="79"/>
      <c r="AD91" s="82" t="s">
        <v>2</v>
      </c>
      <c r="AE91" s="46"/>
      <c r="AF91" s="46"/>
      <c r="AG91" s="46"/>
      <c r="AH91" s="46"/>
      <c r="AI91" s="88"/>
      <c r="AJ91" s="89"/>
      <c r="AK91" s="91"/>
      <c r="AL91" s="91"/>
      <c r="AM91" s="91"/>
      <c r="AN91" s="91"/>
      <c r="AO91" s="61">
        <v>3000</v>
      </c>
      <c r="AP91" s="62"/>
      <c r="AQ91" s="91"/>
      <c r="AR91" s="91"/>
      <c r="AS91" s="91"/>
      <c r="AT91" s="93"/>
      <c r="AU91" s="93"/>
      <c r="AV91" s="57">
        <f t="shared" si="9"/>
        <v>0</v>
      </c>
      <c r="AW91" s="57"/>
      <c r="AX91" s="57"/>
      <c r="AY91" s="77">
        <f t="shared" si="10"/>
        <v>0</v>
      </c>
      <c r="AZ91" s="79"/>
      <c r="BA91" s="77">
        <f t="shared" si="11"/>
        <v>0</v>
      </c>
      <c r="BB91" s="79"/>
    </row>
    <row r="92" spans="1:54" ht="27" customHeight="1">
      <c r="A92" s="40">
        <v>87</v>
      </c>
      <c r="B92" s="43"/>
      <c r="C92" s="46" t="s">
        <v>25</v>
      </c>
      <c r="D92" s="46"/>
      <c r="E92" s="46"/>
      <c r="F92" s="46"/>
      <c r="G92" s="46"/>
      <c r="H92" s="46"/>
      <c r="I92" s="50"/>
      <c r="J92" s="52" t="s">
        <v>3</v>
      </c>
      <c r="K92" s="52"/>
      <c r="L92" s="52"/>
      <c r="M92" s="52"/>
      <c r="N92" s="57">
        <v>1000</v>
      </c>
      <c r="O92" s="57"/>
      <c r="P92" s="61">
        <v>3000</v>
      </c>
      <c r="Q92" s="62"/>
      <c r="R92" s="57">
        <v>1</v>
      </c>
      <c r="S92" s="57"/>
      <c r="T92" s="57"/>
      <c r="U92" s="57">
        <v>60</v>
      </c>
      <c r="V92" s="57"/>
      <c r="W92" s="57">
        <f t="shared" si="6"/>
        <v>180</v>
      </c>
      <c r="X92" s="57"/>
      <c r="Y92" s="57"/>
      <c r="Z92" s="77">
        <f t="shared" si="7"/>
        <v>91.98</v>
      </c>
      <c r="AA92" s="79"/>
      <c r="AB92" s="77">
        <f t="shared" si="8"/>
        <v>6300</v>
      </c>
      <c r="AC92" s="79"/>
      <c r="AD92" s="82" t="s">
        <v>2</v>
      </c>
      <c r="AE92" s="46"/>
      <c r="AF92" s="46"/>
      <c r="AG92" s="46"/>
      <c r="AH92" s="46"/>
      <c r="AI92" s="88"/>
      <c r="AJ92" s="89"/>
      <c r="AK92" s="91"/>
      <c r="AL92" s="91"/>
      <c r="AM92" s="91"/>
      <c r="AN92" s="91"/>
      <c r="AO92" s="61">
        <v>3000</v>
      </c>
      <c r="AP92" s="62"/>
      <c r="AQ92" s="91"/>
      <c r="AR92" s="91"/>
      <c r="AS92" s="91"/>
      <c r="AT92" s="93"/>
      <c r="AU92" s="93"/>
      <c r="AV92" s="57">
        <f t="shared" si="9"/>
        <v>0</v>
      </c>
      <c r="AW92" s="57"/>
      <c r="AX92" s="57"/>
      <c r="AY92" s="77">
        <f t="shared" si="10"/>
        <v>0</v>
      </c>
      <c r="AZ92" s="79"/>
      <c r="BA92" s="77">
        <f t="shared" si="11"/>
        <v>0</v>
      </c>
      <c r="BB92" s="79"/>
    </row>
    <row r="93" spans="1:54" ht="27" customHeight="1">
      <c r="A93" s="40">
        <v>88</v>
      </c>
      <c r="B93" s="43"/>
      <c r="C93" s="46" t="s">
        <v>94</v>
      </c>
      <c r="D93" s="46"/>
      <c r="E93" s="46"/>
      <c r="F93" s="46"/>
      <c r="G93" s="46"/>
      <c r="H93" s="46"/>
      <c r="I93" s="50" t="s">
        <v>22</v>
      </c>
      <c r="J93" s="52" t="s">
        <v>33</v>
      </c>
      <c r="K93" s="52"/>
      <c r="L93" s="52"/>
      <c r="M93" s="52"/>
      <c r="N93" s="57">
        <v>10000</v>
      </c>
      <c r="O93" s="57"/>
      <c r="P93" s="61">
        <v>3000</v>
      </c>
      <c r="Q93" s="62"/>
      <c r="R93" s="57">
        <v>22</v>
      </c>
      <c r="S93" s="57"/>
      <c r="T93" s="57"/>
      <c r="U93" s="57">
        <v>35</v>
      </c>
      <c r="V93" s="57"/>
      <c r="W93" s="57">
        <f t="shared" si="6"/>
        <v>2310</v>
      </c>
      <c r="X93" s="57"/>
      <c r="Y93" s="57"/>
      <c r="Z93" s="77">
        <f t="shared" si="7"/>
        <v>1180.4100000000001</v>
      </c>
      <c r="AA93" s="79"/>
      <c r="AB93" s="77">
        <f t="shared" si="8"/>
        <v>80850</v>
      </c>
      <c r="AC93" s="79"/>
      <c r="AD93" s="82" t="s">
        <v>2</v>
      </c>
      <c r="AE93" s="46"/>
      <c r="AF93" s="46"/>
      <c r="AG93" s="46"/>
      <c r="AH93" s="46"/>
      <c r="AI93" s="88"/>
      <c r="AJ93" s="89"/>
      <c r="AK93" s="91"/>
      <c r="AL93" s="91"/>
      <c r="AM93" s="91"/>
      <c r="AN93" s="91"/>
      <c r="AO93" s="61">
        <v>3000</v>
      </c>
      <c r="AP93" s="62"/>
      <c r="AQ93" s="91"/>
      <c r="AR93" s="91"/>
      <c r="AS93" s="91"/>
      <c r="AT93" s="93"/>
      <c r="AU93" s="93"/>
      <c r="AV93" s="57">
        <f t="shared" si="9"/>
        <v>0</v>
      </c>
      <c r="AW93" s="57"/>
      <c r="AX93" s="57"/>
      <c r="AY93" s="77">
        <f t="shared" si="10"/>
        <v>0</v>
      </c>
      <c r="AZ93" s="79"/>
      <c r="BA93" s="77">
        <f t="shared" si="11"/>
        <v>0</v>
      </c>
      <c r="BB93" s="79"/>
    </row>
    <row r="94" spans="1:54" ht="27" customHeight="1">
      <c r="A94" s="40">
        <v>89</v>
      </c>
      <c r="B94" s="43"/>
      <c r="C94" s="46" t="s">
        <v>97</v>
      </c>
      <c r="D94" s="46"/>
      <c r="E94" s="46"/>
      <c r="F94" s="46"/>
      <c r="G94" s="46"/>
      <c r="H94" s="46"/>
      <c r="I94" s="50" t="s">
        <v>22</v>
      </c>
      <c r="J94" s="52" t="s">
        <v>33</v>
      </c>
      <c r="K94" s="52"/>
      <c r="L94" s="52"/>
      <c r="M94" s="52"/>
      <c r="N94" s="57">
        <v>10000</v>
      </c>
      <c r="O94" s="57"/>
      <c r="P94" s="61">
        <v>3000</v>
      </c>
      <c r="Q94" s="62"/>
      <c r="R94" s="57">
        <v>4</v>
      </c>
      <c r="S94" s="57"/>
      <c r="T94" s="57"/>
      <c r="U94" s="57">
        <v>35</v>
      </c>
      <c r="V94" s="57"/>
      <c r="W94" s="57">
        <f t="shared" si="6"/>
        <v>420</v>
      </c>
      <c r="X94" s="57"/>
      <c r="Y94" s="57"/>
      <c r="Z94" s="77">
        <f t="shared" si="7"/>
        <v>214.62</v>
      </c>
      <c r="AA94" s="79"/>
      <c r="AB94" s="77">
        <f t="shared" si="8"/>
        <v>14700</v>
      </c>
      <c r="AC94" s="79"/>
      <c r="AD94" s="82" t="s">
        <v>2</v>
      </c>
      <c r="AE94" s="46"/>
      <c r="AF94" s="46"/>
      <c r="AG94" s="46"/>
      <c r="AH94" s="46"/>
      <c r="AI94" s="88"/>
      <c r="AJ94" s="89"/>
      <c r="AK94" s="91"/>
      <c r="AL94" s="91"/>
      <c r="AM94" s="91"/>
      <c r="AN94" s="91"/>
      <c r="AO94" s="61">
        <v>3000</v>
      </c>
      <c r="AP94" s="62"/>
      <c r="AQ94" s="91"/>
      <c r="AR94" s="91"/>
      <c r="AS94" s="91"/>
      <c r="AT94" s="93"/>
      <c r="AU94" s="93"/>
      <c r="AV94" s="57">
        <f t="shared" si="9"/>
        <v>0</v>
      </c>
      <c r="AW94" s="57"/>
      <c r="AX94" s="57"/>
      <c r="AY94" s="77">
        <f t="shared" si="10"/>
        <v>0</v>
      </c>
      <c r="AZ94" s="79"/>
      <c r="BA94" s="77">
        <f t="shared" si="11"/>
        <v>0</v>
      </c>
      <c r="BB94" s="79"/>
    </row>
    <row r="95" spans="1:54" ht="27" customHeight="1">
      <c r="A95" s="40">
        <v>90</v>
      </c>
      <c r="B95" s="43"/>
      <c r="C95" s="46" t="s">
        <v>98</v>
      </c>
      <c r="D95" s="46"/>
      <c r="E95" s="46"/>
      <c r="F95" s="46"/>
      <c r="G95" s="46"/>
      <c r="H95" s="46"/>
      <c r="I95" s="50" t="s">
        <v>41</v>
      </c>
      <c r="J95" s="52" t="s">
        <v>36</v>
      </c>
      <c r="K95" s="52"/>
      <c r="L95" s="52"/>
      <c r="M95" s="52"/>
      <c r="N95" s="57">
        <v>10000</v>
      </c>
      <c r="O95" s="57"/>
      <c r="P95" s="61">
        <v>3000</v>
      </c>
      <c r="Q95" s="62"/>
      <c r="R95" s="57">
        <v>11</v>
      </c>
      <c r="S95" s="57"/>
      <c r="T95" s="57"/>
      <c r="U95" s="57">
        <v>26</v>
      </c>
      <c r="V95" s="57"/>
      <c r="W95" s="57">
        <f t="shared" si="6"/>
        <v>858</v>
      </c>
      <c r="X95" s="57"/>
      <c r="Y95" s="57"/>
      <c r="Z95" s="77">
        <f t="shared" si="7"/>
        <v>438.43799999999999</v>
      </c>
      <c r="AA95" s="79"/>
      <c r="AB95" s="77">
        <f t="shared" si="8"/>
        <v>30030</v>
      </c>
      <c r="AC95" s="79"/>
      <c r="AD95" s="82" t="s">
        <v>2</v>
      </c>
      <c r="AE95" s="46"/>
      <c r="AF95" s="46"/>
      <c r="AG95" s="46"/>
      <c r="AH95" s="46"/>
      <c r="AI95" s="88"/>
      <c r="AJ95" s="89"/>
      <c r="AK95" s="91"/>
      <c r="AL95" s="91"/>
      <c r="AM95" s="91"/>
      <c r="AN95" s="91"/>
      <c r="AO95" s="61">
        <v>3000</v>
      </c>
      <c r="AP95" s="62"/>
      <c r="AQ95" s="91"/>
      <c r="AR95" s="91"/>
      <c r="AS95" s="91"/>
      <c r="AT95" s="93"/>
      <c r="AU95" s="93"/>
      <c r="AV95" s="57">
        <f t="shared" si="9"/>
        <v>0</v>
      </c>
      <c r="AW95" s="57"/>
      <c r="AX95" s="57"/>
      <c r="AY95" s="77">
        <f t="shared" si="10"/>
        <v>0</v>
      </c>
      <c r="AZ95" s="79"/>
      <c r="BA95" s="77">
        <f t="shared" si="11"/>
        <v>0</v>
      </c>
      <c r="BB95" s="79"/>
    </row>
    <row r="96" spans="1:54" ht="27" customHeight="1">
      <c r="A96" s="40">
        <v>91</v>
      </c>
      <c r="B96" s="43"/>
      <c r="C96" s="46" t="s">
        <v>98</v>
      </c>
      <c r="D96" s="46"/>
      <c r="E96" s="46"/>
      <c r="F96" s="46"/>
      <c r="G96" s="46"/>
      <c r="H96" s="46"/>
      <c r="I96" s="50" t="s">
        <v>181</v>
      </c>
      <c r="J96" s="52" t="s">
        <v>20</v>
      </c>
      <c r="K96" s="52"/>
      <c r="L96" s="52"/>
      <c r="M96" s="52"/>
      <c r="N96" s="57">
        <v>12000</v>
      </c>
      <c r="O96" s="57"/>
      <c r="P96" s="61">
        <v>3000</v>
      </c>
      <c r="Q96" s="62"/>
      <c r="R96" s="57">
        <v>6</v>
      </c>
      <c r="S96" s="57"/>
      <c r="T96" s="57"/>
      <c r="U96" s="57">
        <v>35</v>
      </c>
      <c r="V96" s="57"/>
      <c r="W96" s="57">
        <f t="shared" si="6"/>
        <v>630</v>
      </c>
      <c r="X96" s="57"/>
      <c r="Y96" s="57"/>
      <c r="Z96" s="77">
        <f t="shared" si="7"/>
        <v>321.93</v>
      </c>
      <c r="AA96" s="79"/>
      <c r="AB96" s="77">
        <f t="shared" si="8"/>
        <v>22050</v>
      </c>
      <c r="AC96" s="79"/>
      <c r="AD96" s="82" t="s">
        <v>2</v>
      </c>
      <c r="AE96" s="46"/>
      <c r="AF96" s="46"/>
      <c r="AG96" s="46"/>
      <c r="AH96" s="46"/>
      <c r="AI96" s="88"/>
      <c r="AJ96" s="89"/>
      <c r="AK96" s="91"/>
      <c r="AL96" s="91"/>
      <c r="AM96" s="91"/>
      <c r="AN96" s="91"/>
      <c r="AO96" s="61">
        <v>3000</v>
      </c>
      <c r="AP96" s="62"/>
      <c r="AQ96" s="91"/>
      <c r="AR96" s="91"/>
      <c r="AS96" s="91"/>
      <c r="AT96" s="93"/>
      <c r="AU96" s="93"/>
      <c r="AV96" s="57">
        <f t="shared" si="9"/>
        <v>0</v>
      </c>
      <c r="AW96" s="57"/>
      <c r="AX96" s="57"/>
      <c r="AY96" s="77">
        <f t="shared" si="10"/>
        <v>0</v>
      </c>
      <c r="AZ96" s="79"/>
      <c r="BA96" s="77">
        <f t="shared" si="11"/>
        <v>0</v>
      </c>
      <c r="BB96" s="79"/>
    </row>
    <row r="97" spans="1:54" ht="27" customHeight="1">
      <c r="A97" s="40">
        <v>92</v>
      </c>
      <c r="B97" s="43"/>
      <c r="C97" s="46" t="s">
        <v>11</v>
      </c>
      <c r="D97" s="46"/>
      <c r="E97" s="46"/>
      <c r="F97" s="46"/>
      <c r="G97" s="46"/>
      <c r="H97" s="46"/>
      <c r="I97" s="50" t="s">
        <v>41</v>
      </c>
      <c r="J97" s="52" t="s">
        <v>36</v>
      </c>
      <c r="K97" s="52"/>
      <c r="L97" s="52"/>
      <c r="M97" s="52"/>
      <c r="N97" s="57">
        <v>10000</v>
      </c>
      <c r="O97" s="57"/>
      <c r="P97" s="61">
        <v>3000</v>
      </c>
      <c r="Q97" s="62"/>
      <c r="R97" s="57">
        <v>2</v>
      </c>
      <c r="S97" s="57"/>
      <c r="T97" s="57"/>
      <c r="U97" s="57">
        <v>26</v>
      </c>
      <c r="V97" s="57"/>
      <c r="W97" s="57">
        <f t="shared" si="6"/>
        <v>156</v>
      </c>
      <c r="X97" s="57"/>
      <c r="Y97" s="57"/>
      <c r="Z97" s="77">
        <f t="shared" si="7"/>
        <v>79.716000000000008</v>
      </c>
      <c r="AA97" s="79"/>
      <c r="AB97" s="77">
        <f t="shared" si="8"/>
        <v>5460</v>
      </c>
      <c r="AC97" s="79"/>
      <c r="AD97" s="82" t="s">
        <v>2</v>
      </c>
      <c r="AE97" s="46"/>
      <c r="AF97" s="46"/>
      <c r="AG97" s="46"/>
      <c r="AH97" s="46"/>
      <c r="AI97" s="88"/>
      <c r="AJ97" s="89"/>
      <c r="AK97" s="91"/>
      <c r="AL97" s="91"/>
      <c r="AM97" s="91"/>
      <c r="AN97" s="91"/>
      <c r="AO97" s="61">
        <v>3000</v>
      </c>
      <c r="AP97" s="62"/>
      <c r="AQ97" s="91"/>
      <c r="AR97" s="91"/>
      <c r="AS97" s="91"/>
      <c r="AT97" s="93"/>
      <c r="AU97" s="93"/>
      <c r="AV97" s="57">
        <f t="shared" si="9"/>
        <v>0</v>
      </c>
      <c r="AW97" s="57"/>
      <c r="AX97" s="57"/>
      <c r="AY97" s="77">
        <f t="shared" si="10"/>
        <v>0</v>
      </c>
      <c r="AZ97" s="79"/>
      <c r="BA97" s="77">
        <f t="shared" si="11"/>
        <v>0</v>
      </c>
      <c r="BB97" s="79"/>
    </row>
    <row r="98" spans="1:54" ht="27" customHeight="1">
      <c r="A98" s="40">
        <v>93</v>
      </c>
      <c r="B98" s="43"/>
      <c r="C98" s="46" t="s">
        <v>100</v>
      </c>
      <c r="D98" s="46"/>
      <c r="E98" s="46"/>
      <c r="F98" s="46"/>
      <c r="G98" s="46"/>
      <c r="H98" s="46"/>
      <c r="I98" s="50" t="s">
        <v>41</v>
      </c>
      <c r="J98" s="52" t="s">
        <v>36</v>
      </c>
      <c r="K98" s="52"/>
      <c r="L98" s="52"/>
      <c r="M98" s="52"/>
      <c r="N98" s="57">
        <v>10000</v>
      </c>
      <c r="O98" s="57"/>
      <c r="P98" s="61">
        <v>3000</v>
      </c>
      <c r="Q98" s="62"/>
      <c r="R98" s="57">
        <v>16</v>
      </c>
      <c r="S98" s="57"/>
      <c r="T98" s="57"/>
      <c r="U98" s="57">
        <v>26</v>
      </c>
      <c r="V98" s="57"/>
      <c r="W98" s="57">
        <f t="shared" si="6"/>
        <v>1248</v>
      </c>
      <c r="X98" s="57"/>
      <c r="Y98" s="57"/>
      <c r="Z98" s="77">
        <f t="shared" si="7"/>
        <v>637.72800000000007</v>
      </c>
      <c r="AA98" s="79"/>
      <c r="AB98" s="77">
        <f t="shared" si="8"/>
        <v>43680</v>
      </c>
      <c r="AC98" s="79"/>
      <c r="AD98" s="82" t="s">
        <v>2</v>
      </c>
      <c r="AE98" s="46"/>
      <c r="AF98" s="46"/>
      <c r="AG98" s="46"/>
      <c r="AH98" s="46"/>
      <c r="AI98" s="88"/>
      <c r="AJ98" s="89"/>
      <c r="AK98" s="91"/>
      <c r="AL98" s="91"/>
      <c r="AM98" s="91"/>
      <c r="AN98" s="91"/>
      <c r="AO98" s="61">
        <v>3000</v>
      </c>
      <c r="AP98" s="62"/>
      <c r="AQ98" s="91"/>
      <c r="AR98" s="91"/>
      <c r="AS98" s="91"/>
      <c r="AT98" s="93"/>
      <c r="AU98" s="93"/>
      <c r="AV98" s="57">
        <f t="shared" si="9"/>
        <v>0</v>
      </c>
      <c r="AW98" s="57"/>
      <c r="AX98" s="57"/>
      <c r="AY98" s="77">
        <f t="shared" si="10"/>
        <v>0</v>
      </c>
      <c r="AZ98" s="79"/>
      <c r="BA98" s="77">
        <f t="shared" si="11"/>
        <v>0</v>
      </c>
      <c r="BB98" s="79"/>
    </row>
    <row r="99" spans="1:54" ht="27" customHeight="1">
      <c r="A99" s="40">
        <v>94</v>
      </c>
      <c r="B99" s="43"/>
      <c r="C99" s="46" t="s">
        <v>100</v>
      </c>
      <c r="D99" s="46"/>
      <c r="E99" s="46"/>
      <c r="F99" s="46"/>
      <c r="G99" s="46"/>
      <c r="H99" s="46"/>
      <c r="I99" s="50" t="s">
        <v>181</v>
      </c>
      <c r="J99" s="52" t="s">
        <v>20</v>
      </c>
      <c r="K99" s="52"/>
      <c r="L99" s="52"/>
      <c r="M99" s="52"/>
      <c r="N99" s="57">
        <v>12000</v>
      </c>
      <c r="O99" s="57"/>
      <c r="P99" s="61">
        <v>3000</v>
      </c>
      <c r="Q99" s="62"/>
      <c r="R99" s="57">
        <v>6</v>
      </c>
      <c r="S99" s="57"/>
      <c r="T99" s="57"/>
      <c r="U99" s="57">
        <v>35</v>
      </c>
      <c r="V99" s="57"/>
      <c r="W99" s="57">
        <f t="shared" si="6"/>
        <v>630</v>
      </c>
      <c r="X99" s="57"/>
      <c r="Y99" s="57"/>
      <c r="Z99" s="77">
        <f t="shared" si="7"/>
        <v>321.93</v>
      </c>
      <c r="AA99" s="79"/>
      <c r="AB99" s="77">
        <f t="shared" si="8"/>
        <v>22050</v>
      </c>
      <c r="AC99" s="79"/>
      <c r="AD99" s="82" t="s">
        <v>2</v>
      </c>
      <c r="AE99" s="46"/>
      <c r="AF99" s="46"/>
      <c r="AG99" s="46"/>
      <c r="AH99" s="46"/>
      <c r="AI99" s="88"/>
      <c r="AJ99" s="89"/>
      <c r="AK99" s="91"/>
      <c r="AL99" s="91"/>
      <c r="AM99" s="91"/>
      <c r="AN99" s="91"/>
      <c r="AO99" s="61">
        <v>3000</v>
      </c>
      <c r="AP99" s="62"/>
      <c r="AQ99" s="91"/>
      <c r="AR99" s="91"/>
      <c r="AS99" s="91"/>
      <c r="AT99" s="93"/>
      <c r="AU99" s="93"/>
      <c r="AV99" s="57">
        <f t="shared" si="9"/>
        <v>0</v>
      </c>
      <c r="AW99" s="57"/>
      <c r="AX99" s="57"/>
      <c r="AY99" s="77">
        <f t="shared" si="10"/>
        <v>0</v>
      </c>
      <c r="AZ99" s="79"/>
      <c r="BA99" s="77">
        <f t="shared" si="11"/>
        <v>0</v>
      </c>
      <c r="BB99" s="79"/>
    </row>
    <row r="100" spans="1:54" ht="27" customHeight="1">
      <c r="A100" s="40">
        <v>95</v>
      </c>
      <c r="B100" s="43"/>
      <c r="C100" s="46" t="s">
        <v>102</v>
      </c>
      <c r="D100" s="46"/>
      <c r="E100" s="46"/>
      <c r="F100" s="46"/>
      <c r="G100" s="46"/>
      <c r="H100" s="46"/>
      <c r="I100" s="50" t="s">
        <v>96</v>
      </c>
      <c r="J100" s="52" t="s">
        <v>61</v>
      </c>
      <c r="K100" s="52"/>
      <c r="L100" s="52"/>
      <c r="M100" s="52"/>
      <c r="N100" s="57">
        <v>9000</v>
      </c>
      <c r="O100" s="57"/>
      <c r="P100" s="61">
        <v>3000</v>
      </c>
      <c r="Q100" s="62"/>
      <c r="R100" s="57">
        <v>9</v>
      </c>
      <c r="S100" s="57"/>
      <c r="T100" s="57"/>
      <c r="U100" s="57">
        <v>400</v>
      </c>
      <c r="V100" s="57"/>
      <c r="W100" s="57">
        <f t="shared" si="6"/>
        <v>10800</v>
      </c>
      <c r="X100" s="57"/>
      <c r="Y100" s="57"/>
      <c r="Z100" s="77">
        <f t="shared" si="7"/>
        <v>5518.8</v>
      </c>
      <c r="AA100" s="79"/>
      <c r="AB100" s="77">
        <f t="shared" si="8"/>
        <v>378000</v>
      </c>
      <c r="AC100" s="79"/>
      <c r="AD100" s="82" t="s">
        <v>2</v>
      </c>
      <c r="AE100" s="46"/>
      <c r="AF100" s="46"/>
      <c r="AG100" s="46"/>
      <c r="AH100" s="46"/>
      <c r="AI100" s="88"/>
      <c r="AJ100" s="89"/>
      <c r="AK100" s="91"/>
      <c r="AL100" s="91"/>
      <c r="AM100" s="91"/>
      <c r="AN100" s="91"/>
      <c r="AO100" s="61">
        <v>3000</v>
      </c>
      <c r="AP100" s="62"/>
      <c r="AQ100" s="91"/>
      <c r="AR100" s="91"/>
      <c r="AS100" s="91"/>
      <c r="AT100" s="93"/>
      <c r="AU100" s="93"/>
      <c r="AV100" s="57">
        <f t="shared" si="9"/>
        <v>0</v>
      </c>
      <c r="AW100" s="57"/>
      <c r="AX100" s="57"/>
      <c r="AY100" s="77">
        <f t="shared" si="10"/>
        <v>0</v>
      </c>
      <c r="AZ100" s="79"/>
      <c r="BA100" s="77">
        <f t="shared" si="11"/>
        <v>0</v>
      </c>
      <c r="BB100" s="79"/>
    </row>
    <row r="101" spans="1:54" ht="27" customHeight="1">
      <c r="A101" s="40">
        <v>96</v>
      </c>
      <c r="B101" s="43"/>
      <c r="C101" s="46" t="s">
        <v>103</v>
      </c>
      <c r="D101" s="46"/>
      <c r="E101" s="46"/>
      <c r="F101" s="46"/>
      <c r="G101" s="46"/>
      <c r="H101" s="46"/>
      <c r="I101" s="50" t="s">
        <v>22</v>
      </c>
      <c r="J101" s="52" t="s">
        <v>33</v>
      </c>
      <c r="K101" s="52"/>
      <c r="L101" s="52"/>
      <c r="M101" s="52"/>
      <c r="N101" s="57">
        <v>10000</v>
      </c>
      <c r="O101" s="57"/>
      <c r="P101" s="61">
        <v>3000</v>
      </c>
      <c r="Q101" s="62"/>
      <c r="R101" s="57">
        <v>4</v>
      </c>
      <c r="S101" s="57"/>
      <c r="T101" s="57"/>
      <c r="U101" s="57">
        <v>35</v>
      </c>
      <c r="V101" s="57"/>
      <c r="W101" s="57">
        <f t="shared" si="6"/>
        <v>420</v>
      </c>
      <c r="X101" s="57"/>
      <c r="Y101" s="57"/>
      <c r="Z101" s="77">
        <f t="shared" si="7"/>
        <v>214.62</v>
      </c>
      <c r="AA101" s="79"/>
      <c r="AB101" s="77">
        <f t="shared" si="8"/>
        <v>14700</v>
      </c>
      <c r="AC101" s="79"/>
      <c r="AD101" s="82" t="s">
        <v>2</v>
      </c>
      <c r="AE101" s="46"/>
      <c r="AF101" s="46"/>
      <c r="AG101" s="46"/>
      <c r="AH101" s="46"/>
      <c r="AI101" s="88"/>
      <c r="AJ101" s="89"/>
      <c r="AK101" s="91"/>
      <c r="AL101" s="91"/>
      <c r="AM101" s="91"/>
      <c r="AN101" s="91"/>
      <c r="AO101" s="61">
        <v>3000</v>
      </c>
      <c r="AP101" s="62"/>
      <c r="AQ101" s="91"/>
      <c r="AR101" s="91"/>
      <c r="AS101" s="91"/>
      <c r="AT101" s="93"/>
      <c r="AU101" s="93"/>
      <c r="AV101" s="57">
        <f t="shared" si="9"/>
        <v>0</v>
      </c>
      <c r="AW101" s="57"/>
      <c r="AX101" s="57"/>
      <c r="AY101" s="77">
        <f t="shared" si="10"/>
        <v>0</v>
      </c>
      <c r="AZ101" s="79"/>
      <c r="BA101" s="77">
        <f t="shared" si="11"/>
        <v>0</v>
      </c>
      <c r="BB101" s="79"/>
    </row>
    <row r="102" spans="1:54" ht="27" customHeight="1">
      <c r="A102" s="40">
        <v>97</v>
      </c>
      <c r="B102" s="43"/>
      <c r="C102" s="46" t="s">
        <v>104</v>
      </c>
      <c r="D102" s="46"/>
      <c r="E102" s="46"/>
      <c r="F102" s="46"/>
      <c r="G102" s="46"/>
      <c r="H102" s="46"/>
      <c r="I102" s="50" t="s">
        <v>180</v>
      </c>
      <c r="J102" s="52" t="s">
        <v>20</v>
      </c>
      <c r="K102" s="52"/>
      <c r="L102" s="52"/>
      <c r="M102" s="52"/>
      <c r="N102" s="57">
        <v>12000</v>
      </c>
      <c r="O102" s="57"/>
      <c r="P102" s="61">
        <v>3000</v>
      </c>
      <c r="Q102" s="62"/>
      <c r="R102" s="57">
        <v>4</v>
      </c>
      <c r="S102" s="57"/>
      <c r="T102" s="57"/>
      <c r="U102" s="57">
        <v>35</v>
      </c>
      <c r="V102" s="57"/>
      <c r="W102" s="57">
        <f t="shared" si="6"/>
        <v>420</v>
      </c>
      <c r="X102" s="57"/>
      <c r="Y102" s="57"/>
      <c r="Z102" s="77">
        <f t="shared" si="7"/>
        <v>214.62</v>
      </c>
      <c r="AA102" s="79"/>
      <c r="AB102" s="77">
        <f t="shared" si="8"/>
        <v>14700</v>
      </c>
      <c r="AC102" s="79"/>
      <c r="AD102" s="82" t="s">
        <v>2</v>
      </c>
      <c r="AE102" s="46"/>
      <c r="AF102" s="46"/>
      <c r="AG102" s="46"/>
      <c r="AH102" s="46"/>
      <c r="AI102" s="88"/>
      <c r="AJ102" s="89"/>
      <c r="AK102" s="91"/>
      <c r="AL102" s="91"/>
      <c r="AM102" s="91"/>
      <c r="AN102" s="91"/>
      <c r="AO102" s="61">
        <v>3000</v>
      </c>
      <c r="AP102" s="62"/>
      <c r="AQ102" s="91"/>
      <c r="AR102" s="91"/>
      <c r="AS102" s="91"/>
      <c r="AT102" s="93"/>
      <c r="AU102" s="93"/>
      <c r="AV102" s="57">
        <f t="shared" si="9"/>
        <v>0</v>
      </c>
      <c r="AW102" s="57"/>
      <c r="AX102" s="57"/>
      <c r="AY102" s="77">
        <f t="shared" si="10"/>
        <v>0</v>
      </c>
      <c r="AZ102" s="79"/>
      <c r="BA102" s="77">
        <f t="shared" si="11"/>
        <v>0</v>
      </c>
      <c r="BB102" s="79"/>
    </row>
    <row r="103" spans="1:54" ht="27" customHeight="1">
      <c r="A103" s="40">
        <v>98</v>
      </c>
      <c r="B103" s="43"/>
      <c r="C103" s="46" t="s">
        <v>105</v>
      </c>
      <c r="D103" s="46"/>
      <c r="E103" s="46"/>
      <c r="F103" s="46"/>
      <c r="G103" s="46"/>
      <c r="H103" s="46"/>
      <c r="I103" s="50" t="s">
        <v>22</v>
      </c>
      <c r="J103" s="52" t="s">
        <v>33</v>
      </c>
      <c r="K103" s="52"/>
      <c r="L103" s="52"/>
      <c r="M103" s="52"/>
      <c r="N103" s="57">
        <v>10000</v>
      </c>
      <c r="O103" s="57"/>
      <c r="P103" s="61">
        <v>3000</v>
      </c>
      <c r="Q103" s="62"/>
      <c r="R103" s="57">
        <v>59</v>
      </c>
      <c r="S103" s="57"/>
      <c r="T103" s="57"/>
      <c r="U103" s="57">
        <v>35</v>
      </c>
      <c r="V103" s="57"/>
      <c r="W103" s="57">
        <f t="shared" si="6"/>
        <v>6195</v>
      </c>
      <c r="X103" s="57"/>
      <c r="Y103" s="57"/>
      <c r="Z103" s="77">
        <f t="shared" si="7"/>
        <v>3165.645</v>
      </c>
      <c r="AA103" s="79"/>
      <c r="AB103" s="77">
        <f t="shared" si="8"/>
        <v>216825</v>
      </c>
      <c r="AC103" s="79"/>
      <c r="AD103" s="82" t="s">
        <v>2</v>
      </c>
      <c r="AE103" s="46"/>
      <c r="AF103" s="46"/>
      <c r="AG103" s="46"/>
      <c r="AH103" s="46"/>
      <c r="AI103" s="88"/>
      <c r="AJ103" s="89"/>
      <c r="AK103" s="91"/>
      <c r="AL103" s="91"/>
      <c r="AM103" s="91"/>
      <c r="AN103" s="91"/>
      <c r="AO103" s="61">
        <v>3000</v>
      </c>
      <c r="AP103" s="62"/>
      <c r="AQ103" s="91"/>
      <c r="AR103" s="91"/>
      <c r="AS103" s="91"/>
      <c r="AT103" s="93"/>
      <c r="AU103" s="93"/>
      <c r="AV103" s="57">
        <f t="shared" si="9"/>
        <v>0</v>
      </c>
      <c r="AW103" s="57"/>
      <c r="AX103" s="57"/>
      <c r="AY103" s="77">
        <f t="shared" si="10"/>
        <v>0</v>
      </c>
      <c r="AZ103" s="79"/>
      <c r="BA103" s="77">
        <f t="shared" si="11"/>
        <v>0</v>
      </c>
      <c r="BB103" s="79"/>
    </row>
    <row r="104" spans="1:54" ht="27" customHeight="1">
      <c r="A104" s="40">
        <v>99</v>
      </c>
      <c r="B104" s="43"/>
      <c r="C104" s="46" t="s">
        <v>105</v>
      </c>
      <c r="D104" s="46"/>
      <c r="E104" s="46"/>
      <c r="F104" s="46"/>
      <c r="G104" s="46"/>
      <c r="H104" s="46"/>
      <c r="I104" s="50"/>
      <c r="J104" s="52" t="s">
        <v>75</v>
      </c>
      <c r="K104" s="52"/>
      <c r="L104" s="52"/>
      <c r="M104" s="52"/>
      <c r="N104" s="57">
        <v>3000</v>
      </c>
      <c r="O104" s="57"/>
      <c r="P104" s="61">
        <v>3000</v>
      </c>
      <c r="Q104" s="62"/>
      <c r="R104" s="57">
        <v>9</v>
      </c>
      <c r="S104" s="57"/>
      <c r="T104" s="57"/>
      <c r="U104" s="57">
        <v>50</v>
      </c>
      <c r="V104" s="57"/>
      <c r="W104" s="57">
        <f t="shared" si="6"/>
        <v>1350</v>
      </c>
      <c r="X104" s="57"/>
      <c r="Y104" s="57"/>
      <c r="Z104" s="77">
        <f t="shared" si="7"/>
        <v>689.85</v>
      </c>
      <c r="AA104" s="79"/>
      <c r="AB104" s="77">
        <f t="shared" si="8"/>
        <v>47250</v>
      </c>
      <c r="AC104" s="79"/>
      <c r="AD104" s="82" t="s">
        <v>2</v>
      </c>
      <c r="AE104" s="46"/>
      <c r="AF104" s="46"/>
      <c r="AG104" s="46"/>
      <c r="AH104" s="46"/>
      <c r="AI104" s="88"/>
      <c r="AJ104" s="89"/>
      <c r="AK104" s="91"/>
      <c r="AL104" s="91"/>
      <c r="AM104" s="91"/>
      <c r="AN104" s="91"/>
      <c r="AO104" s="61">
        <v>3000</v>
      </c>
      <c r="AP104" s="62"/>
      <c r="AQ104" s="91"/>
      <c r="AR104" s="91"/>
      <c r="AS104" s="91"/>
      <c r="AT104" s="93"/>
      <c r="AU104" s="93"/>
      <c r="AV104" s="57">
        <f t="shared" si="9"/>
        <v>0</v>
      </c>
      <c r="AW104" s="57"/>
      <c r="AX104" s="57"/>
      <c r="AY104" s="77">
        <f t="shared" si="10"/>
        <v>0</v>
      </c>
      <c r="AZ104" s="79"/>
      <c r="BA104" s="77">
        <f t="shared" si="11"/>
        <v>0</v>
      </c>
      <c r="BB104" s="79"/>
    </row>
    <row r="105" spans="1:54" ht="27" customHeight="1">
      <c r="A105" s="40">
        <v>100</v>
      </c>
      <c r="B105" s="43"/>
      <c r="C105" s="46" t="s">
        <v>8</v>
      </c>
      <c r="D105" s="46"/>
      <c r="E105" s="46"/>
      <c r="F105" s="46"/>
      <c r="G105" s="46"/>
      <c r="H105" s="46"/>
      <c r="I105" s="50" t="s">
        <v>180</v>
      </c>
      <c r="J105" s="52" t="s">
        <v>20</v>
      </c>
      <c r="K105" s="52"/>
      <c r="L105" s="52"/>
      <c r="M105" s="52"/>
      <c r="N105" s="57">
        <v>12000</v>
      </c>
      <c r="O105" s="57"/>
      <c r="P105" s="61">
        <v>3000</v>
      </c>
      <c r="Q105" s="62"/>
      <c r="R105" s="57">
        <v>8</v>
      </c>
      <c r="S105" s="57"/>
      <c r="T105" s="57"/>
      <c r="U105" s="57">
        <v>35</v>
      </c>
      <c r="V105" s="57"/>
      <c r="W105" s="57">
        <f t="shared" si="6"/>
        <v>840</v>
      </c>
      <c r="X105" s="57"/>
      <c r="Y105" s="57"/>
      <c r="Z105" s="77">
        <f t="shared" si="7"/>
        <v>429.24</v>
      </c>
      <c r="AA105" s="79"/>
      <c r="AB105" s="77">
        <f t="shared" si="8"/>
        <v>29400</v>
      </c>
      <c r="AC105" s="79"/>
      <c r="AD105" s="82" t="s">
        <v>2</v>
      </c>
      <c r="AE105" s="46"/>
      <c r="AF105" s="46"/>
      <c r="AG105" s="46"/>
      <c r="AH105" s="46"/>
      <c r="AI105" s="88"/>
      <c r="AJ105" s="89"/>
      <c r="AK105" s="91"/>
      <c r="AL105" s="91"/>
      <c r="AM105" s="91"/>
      <c r="AN105" s="91"/>
      <c r="AO105" s="61">
        <v>3000</v>
      </c>
      <c r="AP105" s="62"/>
      <c r="AQ105" s="91"/>
      <c r="AR105" s="91"/>
      <c r="AS105" s="91"/>
      <c r="AT105" s="93"/>
      <c r="AU105" s="93"/>
      <c r="AV105" s="57">
        <f t="shared" si="9"/>
        <v>0</v>
      </c>
      <c r="AW105" s="57"/>
      <c r="AX105" s="57"/>
      <c r="AY105" s="77">
        <f t="shared" si="10"/>
        <v>0</v>
      </c>
      <c r="AZ105" s="79"/>
      <c r="BA105" s="77">
        <f t="shared" si="11"/>
        <v>0</v>
      </c>
      <c r="BB105" s="79"/>
    </row>
    <row r="106" spans="1:54" ht="27" customHeight="1">
      <c r="A106" s="40">
        <v>101</v>
      </c>
      <c r="B106" s="43"/>
      <c r="C106" s="46" t="s">
        <v>106</v>
      </c>
      <c r="D106" s="46"/>
      <c r="E106" s="46"/>
      <c r="F106" s="46"/>
      <c r="G106" s="46"/>
      <c r="H106" s="46"/>
      <c r="I106" s="50" t="s">
        <v>22</v>
      </c>
      <c r="J106" s="52" t="s">
        <v>33</v>
      </c>
      <c r="K106" s="52"/>
      <c r="L106" s="52"/>
      <c r="M106" s="52"/>
      <c r="N106" s="57">
        <v>10000</v>
      </c>
      <c r="O106" s="57"/>
      <c r="P106" s="61">
        <v>3000</v>
      </c>
      <c r="Q106" s="62"/>
      <c r="R106" s="57">
        <v>60</v>
      </c>
      <c r="S106" s="57"/>
      <c r="T106" s="57"/>
      <c r="U106" s="57">
        <v>35</v>
      </c>
      <c r="V106" s="57"/>
      <c r="W106" s="57">
        <f t="shared" si="6"/>
        <v>6300</v>
      </c>
      <c r="X106" s="57"/>
      <c r="Y106" s="57"/>
      <c r="Z106" s="77">
        <f t="shared" si="7"/>
        <v>3219.3</v>
      </c>
      <c r="AA106" s="79"/>
      <c r="AB106" s="77">
        <f t="shared" si="8"/>
        <v>220500</v>
      </c>
      <c r="AC106" s="79"/>
      <c r="AD106" s="82" t="s">
        <v>2</v>
      </c>
      <c r="AE106" s="46"/>
      <c r="AF106" s="46"/>
      <c r="AG106" s="46"/>
      <c r="AH106" s="46"/>
      <c r="AI106" s="88"/>
      <c r="AJ106" s="89"/>
      <c r="AK106" s="91"/>
      <c r="AL106" s="91"/>
      <c r="AM106" s="91"/>
      <c r="AN106" s="91"/>
      <c r="AO106" s="61">
        <v>3000</v>
      </c>
      <c r="AP106" s="62"/>
      <c r="AQ106" s="91"/>
      <c r="AR106" s="91"/>
      <c r="AS106" s="91"/>
      <c r="AT106" s="93"/>
      <c r="AU106" s="93"/>
      <c r="AV106" s="57">
        <f t="shared" si="9"/>
        <v>0</v>
      </c>
      <c r="AW106" s="57"/>
      <c r="AX106" s="57"/>
      <c r="AY106" s="77">
        <f t="shared" si="10"/>
        <v>0</v>
      </c>
      <c r="AZ106" s="79"/>
      <c r="BA106" s="77">
        <f t="shared" si="11"/>
        <v>0</v>
      </c>
      <c r="BB106" s="79"/>
    </row>
    <row r="107" spans="1:54" ht="27" customHeight="1">
      <c r="A107" s="40">
        <v>102</v>
      </c>
      <c r="B107" s="43"/>
      <c r="C107" s="46" t="s">
        <v>106</v>
      </c>
      <c r="D107" s="46"/>
      <c r="E107" s="46"/>
      <c r="F107" s="46"/>
      <c r="G107" s="46"/>
      <c r="H107" s="46"/>
      <c r="I107" s="50" t="s">
        <v>29</v>
      </c>
      <c r="J107" s="52" t="s">
        <v>20</v>
      </c>
      <c r="K107" s="52"/>
      <c r="L107" s="52"/>
      <c r="M107" s="52"/>
      <c r="N107" s="57">
        <v>12000</v>
      </c>
      <c r="O107" s="57"/>
      <c r="P107" s="61">
        <v>3000</v>
      </c>
      <c r="Q107" s="62"/>
      <c r="R107" s="57">
        <v>8</v>
      </c>
      <c r="S107" s="57"/>
      <c r="T107" s="57"/>
      <c r="U107" s="57">
        <v>35</v>
      </c>
      <c r="V107" s="57"/>
      <c r="W107" s="57">
        <f t="shared" si="6"/>
        <v>840</v>
      </c>
      <c r="X107" s="57"/>
      <c r="Y107" s="57"/>
      <c r="Z107" s="77">
        <f t="shared" si="7"/>
        <v>429.24</v>
      </c>
      <c r="AA107" s="79"/>
      <c r="AB107" s="77">
        <f t="shared" si="8"/>
        <v>29400</v>
      </c>
      <c r="AC107" s="79"/>
      <c r="AD107" s="82" t="s">
        <v>2</v>
      </c>
      <c r="AE107" s="46"/>
      <c r="AF107" s="46"/>
      <c r="AG107" s="46"/>
      <c r="AH107" s="46"/>
      <c r="AI107" s="88"/>
      <c r="AJ107" s="89"/>
      <c r="AK107" s="91"/>
      <c r="AL107" s="91"/>
      <c r="AM107" s="91"/>
      <c r="AN107" s="91"/>
      <c r="AO107" s="61">
        <v>3000</v>
      </c>
      <c r="AP107" s="62"/>
      <c r="AQ107" s="91"/>
      <c r="AR107" s="91"/>
      <c r="AS107" s="91"/>
      <c r="AT107" s="93"/>
      <c r="AU107" s="93"/>
      <c r="AV107" s="57">
        <f t="shared" si="9"/>
        <v>0</v>
      </c>
      <c r="AW107" s="57"/>
      <c r="AX107" s="57"/>
      <c r="AY107" s="77">
        <f t="shared" si="10"/>
        <v>0</v>
      </c>
      <c r="AZ107" s="79"/>
      <c r="BA107" s="77">
        <f t="shared" si="11"/>
        <v>0</v>
      </c>
      <c r="BB107" s="79"/>
    </row>
    <row r="108" spans="1:54" ht="27" customHeight="1">
      <c r="A108" s="40">
        <v>103</v>
      </c>
      <c r="B108" s="43"/>
      <c r="C108" s="46" t="s">
        <v>107</v>
      </c>
      <c r="D108" s="46"/>
      <c r="E108" s="46"/>
      <c r="F108" s="46"/>
      <c r="G108" s="46"/>
      <c r="H108" s="46"/>
      <c r="I108" s="50" t="s">
        <v>187</v>
      </c>
      <c r="J108" s="52" t="s">
        <v>108</v>
      </c>
      <c r="K108" s="52"/>
      <c r="L108" s="52"/>
      <c r="M108" s="52"/>
      <c r="N108" s="57">
        <v>6000</v>
      </c>
      <c r="O108" s="57"/>
      <c r="P108" s="61">
        <v>3000</v>
      </c>
      <c r="Q108" s="62"/>
      <c r="R108" s="57">
        <v>6</v>
      </c>
      <c r="S108" s="57"/>
      <c r="T108" s="57"/>
      <c r="U108" s="57">
        <v>14</v>
      </c>
      <c r="V108" s="57"/>
      <c r="W108" s="57">
        <f t="shared" si="6"/>
        <v>252</v>
      </c>
      <c r="X108" s="57"/>
      <c r="Y108" s="57"/>
      <c r="Z108" s="77">
        <f t="shared" si="7"/>
        <v>128.77199999999999</v>
      </c>
      <c r="AA108" s="79"/>
      <c r="AB108" s="77">
        <f t="shared" si="8"/>
        <v>8820</v>
      </c>
      <c r="AC108" s="79"/>
      <c r="AD108" s="82" t="s">
        <v>2</v>
      </c>
      <c r="AE108" s="46"/>
      <c r="AF108" s="46"/>
      <c r="AG108" s="46"/>
      <c r="AH108" s="46"/>
      <c r="AI108" s="88"/>
      <c r="AJ108" s="89"/>
      <c r="AK108" s="91"/>
      <c r="AL108" s="91"/>
      <c r="AM108" s="91"/>
      <c r="AN108" s="91"/>
      <c r="AO108" s="61">
        <v>3000</v>
      </c>
      <c r="AP108" s="62"/>
      <c r="AQ108" s="91"/>
      <c r="AR108" s="91"/>
      <c r="AS108" s="91"/>
      <c r="AT108" s="93"/>
      <c r="AU108" s="93"/>
      <c r="AV108" s="57">
        <f t="shared" si="9"/>
        <v>0</v>
      </c>
      <c r="AW108" s="57"/>
      <c r="AX108" s="57"/>
      <c r="AY108" s="77">
        <f t="shared" si="10"/>
        <v>0</v>
      </c>
      <c r="AZ108" s="79"/>
      <c r="BA108" s="77">
        <f t="shared" si="11"/>
        <v>0</v>
      </c>
      <c r="BB108" s="79"/>
    </row>
    <row r="109" spans="1:54" ht="27" customHeight="1">
      <c r="A109" s="40">
        <v>104</v>
      </c>
      <c r="B109" s="43"/>
      <c r="C109" s="46" t="s">
        <v>14</v>
      </c>
      <c r="D109" s="46"/>
      <c r="E109" s="46"/>
      <c r="F109" s="46"/>
      <c r="G109" s="46"/>
      <c r="H109" s="46"/>
      <c r="I109" s="50" t="s">
        <v>29</v>
      </c>
      <c r="J109" s="52" t="s">
        <v>20</v>
      </c>
      <c r="K109" s="52"/>
      <c r="L109" s="52"/>
      <c r="M109" s="52"/>
      <c r="N109" s="57">
        <v>12000</v>
      </c>
      <c r="O109" s="57"/>
      <c r="P109" s="61">
        <v>3000</v>
      </c>
      <c r="Q109" s="62"/>
      <c r="R109" s="57">
        <v>12</v>
      </c>
      <c r="S109" s="57"/>
      <c r="T109" s="57"/>
      <c r="U109" s="57">
        <v>35</v>
      </c>
      <c r="V109" s="57"/>
      <c r="W109" s="57">
        <f t="shared" si="6"/>
        <v>1260</v>
      </c>
      <c r="X109" s="57"/>
      <c r="Y109" s="57"/>
      <c r="Z109" s="77">
        <f t="shared" si="7"/>
        <v>643.86</v>
      </c>
      <c r="AA109" s="79"/>
      <c r="AB109" s="77">
        <f t="shared" si="8"/>
        <v>44100</v>
      </c>
      <c r="AC109" s="79"/>
      <c r="AD109" s="82" t="s">
        <v>2</v>
      </c>
      <c r="AE109" s="46"/>
      <c r="AF109" s="46"/>
      <c r="AG109" s="46"/>
      <c r="AH109" s="46"/>
      <c r="AI109" s="88"/>
      <c r="AJ109" s="89"/>
      <c r="AK109" s="91"/>
      <c r="AL109" s="91"/>
      <c r="AM109" s="91"/>
      <c r="AN109" s="91"/>
      <c r="AO109" s="61">
        <v>3000</v>
      </c>
      <c r="AP109" s="62"/>
      <c r="AQ109" s="91"/>
      <c r="AR109" s="91"/>
      <c r="AS109" s="91"/>
      <c r="AT109" s="93"/>
      <c r="AU109" s="93"/>
      <c r="AV109" s="57">
        <f t="shared" si="9"/>
        <v>0</v>
      </c>
      <c r="AW109" s="57"/>
      <c r="AX109" s="57"/>
      <c r="AY109" s="77">
        <f t="shared" si="10"/>
        <v>0</v>
      </c>
      <c r="AZ109" s="79"/>
      <c r="BA109" s="77">
        <f t="shared" si="11"/>
        <v>0</v>
      </c>
      <c r="BB109" s="79"/>
    </row>
    <row r="110" spans="1:54" ht="27" customHeight="1">
      <c r="A110" s="40">
        <v>105</v>
      </c>
      <c r="B110" s="43"/>
      <c r="C110" s="46" t="s">
        <v>109</v>
      </c>
      <c r="D110" s="46"/>
      <c r="E110" s="46"/>
      <c r="F110" s="46"/>
      <c r="G110" s="46"/>
      <c r="H110" s="46"/>
      <c r="I110" s="50" t="s">
        <v>29</v>
      </c>
      <c r="J110" s="52" t="s">
        <v>20</v>
      </c>
      <c r="K110" s="52"/>
      <c r="L110" s="52"/>
      <c r="M110" s="52"/>
      <c r="N110" s="57">
        <v>12000</v>
      </c>
      <c r="O110" s="57"/>
      <c r="P110" s="61">
        <v>3000</v>
      </c>
      <c r="Q110" s="62"/>
      <c r="R110" s="57">
        <v>2</v>
      </c>
      <c r="S110" s="57"/>
      <c r="T110" s="57"/>
      <c r="U110" s="57">
        <v>35</v>
      </c>
      <c r="V110" s="57"/>
      <c r="W110" s="57">
        <f t="shared" si="6"/>
        <v>210</v>
      </c>
      <c r="X110" s="57"/>
      <c r="Y110" s="57"/>
      <c r="Z110" s="77">
        <f t="shared" si="7"/>
        <v>107.31</v>
      </c>
      <c r="AA110" s="79"/>
      <c r="AB110" s="77">
        <f t="shared" si="8"/>
        <v>7350</v>
      </c>
      <c r="AC110" s="79"/>
      <c r="AD110" s="82" t="s">
        <v>2</v>
      </c>
      <c r="AE110" s="46"/>
      <c r="AF110" s="46"/>
      <c r="AG110" s="46"/>
      <c r="AH110" s="46"/>
      <c r="AI110" s="88"/>
      <c r="AJ110" s="89"/>
      <c r="AK110" s="91"/>
      <c r="AL110" s="91"/>
      <c r="AM110" s="91"/>
      <c r="AN110" s="91"/>
      <c r="AO110" s="61">
        <v>3000</v>
      </c>
      <c r="AP110" s="62"/>
      <c r="AQ110" s="91"/>
      <c r="AR110" s="91"/>
      <c r="AS110" s="91"/>
      <c r="AT110" s="93"/>
      <c r="AU110" s="93"/>
      <c r="AV110" s="57">
        <f t="shared" si="9"/>
        <v>0</v>
      </c>
      <c r="AW110" s="57"/>
      <c r="AX110" s="57"/>
      <c r="AY110" s="77">
        <f t="shared" si="10"/>
        <v>0</v>
      </c>
      <c r="AZ110" s="79"/>
      <c r="BA110" s="77">
        <f t="shared" si="11"/>
        <v>0</v>
      </c>
      <c r="BB110" s="79"/>
    </row>
    <row r="111" spans="1:54" ht="27" customHeight="1">
      <c r="A111" s="40">
        <v>106</v>
      </c>
      <c r="B111" s="43"/>
      <c r="C111" s="46" t="s">
        <v>109</v>
      </c>
      <c r="D111" s="46"/>
      <c r="E111" s="46"/>
      <c r="F111" s="46"/>
      <c r="G111" s="46"/>
      <c r="H111" s="46"/>
      <c r="I111" s="50" t="s">
        <v>188</v>
      </c>
      <c r="J111" s="52" t="s">
        <v>110</v>
      </c>
      <c r="K111" s="52"/>
      <c r="L111" s="52"/>
      <c r="M111" s="52"/>
      <c r="N111" s="57">
        <v>6000</v>
      </c>
      <c r="O111" s="57"/>
      <c r="P111" s="61">
        <v>3000</v>
      </c>
      <c r="Q111" s="62"/>
      <c r="R111" s="57">
        <v>1</v>
      </c>
      <c r="S111" s="57"/>
      <c r="T111" s="57"/>
      <c r="U111" s="57">
        <v>16</v>
      </c>
      <c r="V111" s="57"/>
      <c r="W111" s="57">
        <f t="shared" si="6"/>
        <v>48</v>
      </c>
      <c r="X111" s="57"/>
      <c r="Y111" s="57"/>
      <c r="Z111" s="77">
        <f t="shared" si="7"/>
        <v>24.527999999999999</v>
      </c>
      <c r="AA111" s="79"/>
      <c r="AB111" s="77">
        <f t="shared" si="8"/>
        <v>1680</v>
      </c>
      <c r="AC111" s="79"/>
      <c r="AD111" s="82" t="s">
        <v>2</v>
      </c>
      <c r="AE111" s="46"/>
      <c r="AF111" s="46"/>
      <c r="AG111" s="46"/>
      <c r="AH111" s="46"/>
      <c r="AI111" s="88"/>
      <c r="AJ111" s="89"/>
      <c r="AK111" s="91"/>
      <c r="AL111" s="91"/>
      <c r="AM111" s="91"/>
      <c r="AN111" s="91"/>
      <c r="AO111" s="61">
        <v>3000</v>
      </c>
      <c r="AP111" s="62"/>
      <c r="AQ111" s="91"/>
      <c r="AR111" s="91"/>
      <c r="AS111" s="91"/>
      <c r="AT111" s="93"/>
      <c r="AU111" s="93"/>
      <c r="AV111" s="57">
        <f t="shared" si="9"/>
        <v>0</v>
      </c>
      <c r="AW111" s="57"/>
      <c r="AX111" s="57"/>
      <c r="AY111" s="77">
        <f t="shared" si="10"/>
        <v>0</v>
      </c>
      <c r="AZ111" s="79"/>
      <c r="BA111" s="77">
        <f t="shared" si="11"/>
        <v>0</v>
      </c>
      <c r="BB111" s="79"/>
    </row>
    <row r="112" spans="1:54" ht="27" customHeight="1">
      <c r="A112" s="40">
        <v>107</v>
      </c>
      <c r="B112" s="43"/>
      <c r="C112" s="46" t="s">
        <v>111</v>
      </c>
      <c r="D112" s="46"/>
      <c r="E112" s="46"/>
      <c r="F112" s="46"/>
      <c r="G112" s="46"/>
      <c r="H112" s="46"/>
      <c r="I112" s="50" t="s">
        <v>22</v>
      </c>
      <c r="J112" s="52" t="s">
        <v>33</v>
      </c>
      <c r="K112" s="52"/>
      <c r="L112" s="52"/>
      <c r="M112" s="52"/>
      <c r="N112" s="57">
        <v>10000</v>
      </c>
      <c r="O112" s="57"/>
      <c r="P112" s="61">
        <v>3000</v>
      </c>
      <c r="Q112" s="62"/>
      <c r="R112" s="57">
        <v>6</v>
      </c>
      <c r="S112" s="57"/>
      <c r="T112" s="57"/>
      <c r="U112" s="57">
        <v>35</v>
      </c>
      <c r="V112" s="57"/>
      <c r="W112" s="57">
        <f t="shared" si="6"/>
        <v>630</v>
      </c>
      <c r="X112" s="57"/>
      <c r="Y112" s="57"/>
      <c r="Z112" s="77">
        <f t="shared" si="7"/>
        <v>321.93</v>
      </c>
      <c r="AA112" s="79"/>
      <c r="AB112" s="77">
        <f t="shared" si="8"/>
        <v>22050</v>
      </c>
      <c r="AC112" s="79"/>
      <c r="AD112" s="82" t="s">
        <v>2</v>
      </c>
      <c r="AE112" s="46"/>
      <c r="AF112" s="46"/>
      <c r="AG112" s="46"/>
      <c r="AH112" s="46"/>
      <c r="AI112" s="88"/>
      <c r="AJ112" s="89"/>
      <c r="AK112" s="91"/>
      <c r="AL112" s="91"/>
      <c r="AM112" s="91"/>
      <c r="AN112" s="91"/>
      <c r="AO112" s="61">
        <v>3000</v>
      </c>
      <c r="AP112" s="62"/>
      <c r="AQ112" s="91"/>
      <c r="AR112" s="91"/>
      <c r="AS112" s="91"/>
      <c r="AT112" s="93"/>
      <c r="AU112" s="93"/>
      <c r="AV112" s="57">
        <f t="shared" si="9"/>
        <v>0</v>
      </c>
      <c r="AW112" s="57"/>
      <c r="AX112" s="57"/>
      <c r="AY112" s="77">
        <f t="shared" si="10"/>
        <v>0</v>
      </c>
      <c r="AZ112" s="79"/>
      <c r="BA112" s="77">
        <f t="shared" si="11"/>
        <v>0</v>
      </c>
      <c r="BB112" s="79"/>
    </row>
    <row r="113" spans="1:54" ht="27" customHeight="1">
      <c r="A113" s="40">
        <v>108</v>
      </c>
      <c r="B113" s="43"/>
      <c r="C113" s="46" t="s">
        <v>112</v>
      </c>
      <c r="D113" s="46"/>
      <c r="E113" s="46"/>
      <c r="F113" s="46"/>
      <c r="G113" s="46"/>
      <c r="H113" s="46"/>
      <c r="I113" s="50" t="s">
        <v>178</v>
      </c>
      <c r="J113" s="52" t="s">
        <v>33</v>
      </c>
      <c r="K113" s="52"/>
      <c r="L113" s="52"/>
      <c r="M113" s="52"/>
      <c r="N113" s="57">
        <v>10000</v>
      </c>
      <c r="O113" s="57"/>
      <c r="P113" s="61">
        <v>3000</v>
      </c>
      <c r="Q113" s="62"/>
      <c r="R113" s="57">
        <v>20</v>
      </c>
      <c r="S113" s="57"/>
      <c r="T113" s="57"/>
      <c r="U113" s="57">
        <v>35</v>
      </c>
      <c r="V113" s="57"/>
      <c r="W113" s="57">
        <f t="shared" si="6"/>
        <v>2100</v>
      </c>
      <c r="X113" s="57"/>
      <c r="Y113" s="57"/>
      <c r="Z113" s="77">
        <f t="shared" si="7"/>
        <v>1073.0999999999999</v>
      </c>
      <c r="AA113" s="79"/>
      <c r="AB113" s="77">
        <f t="shared" si="8"/>
        <v>73500</v>
      </c>
      <c r="AC113" s="79"/>
      <c r="AD113" s="82" t="s">
        <v>2</v>
      </c>
      <c r="AE113" s="46"/>
      <c r="AF113" s="46"/>
      <c r="AG113" s="46"/>
      <c r="AH113" s="46"/>
      <c r="AI113" s="88"/>
      <c r="AJ113" s="89"/>
      <c r="AK113" s="91"/>
      <c r="AL113" s="91"/>
      <c r="AM113" s="91"/>
      <c r="AN113" s="91"/>
      <c r="AO113" s="61">
        <v>3000</v>
      </c>
      <c r="AP113" s="62"/>
      <c r="AQ113" s="91"/>
      <c r="AR113" s="91"/>
      <c r="AS113" s="91"/>
      <c r="AT113" s="93"/>
      <c r="AU113" s="93"/>
      <c r="AV113" s="57">
        <f t="shared" si="9"/>
        <v>0</v>
      </c>
      <c r="AW113" s="57"/>
      <c r="AX113" s="57"/>
      <c r="AY113" s="77">
        <f t="shared" si="10"/>
        <v>0</v>
      </c>
      <c r="AZ113" s="79"/>
      <c r="BA113" s="77">
        <f t="shared" si="11"/>
        <v>0</v>
      </c>
      <c r="BB113" s="79"/>
    </row>
    <row r="114" spans="1:54" ht="27" customHeight="1">
      <c r="A114" s="40">
        <v>109</v>
      </c>
      <c r="B114" s="43"/>
      <c r="C114" s="46" t="s">
        <v>113</v>
      </c>
      <c r="D114" s="46"/>
      <c r="E114" s="46"/>
      <c r="F114" s="46"/>
      <c r="G114" s="46"/>
      <c r="H114" s="46"/>
      <c r="I114" s="50"/>
      <c r="J114" s="52" t="s">
        <v>75</v>
      </c>
      <c r="K114" s="52"/>
      <c r="L114" s="52"/>
      <c r="M114" s="52"/>
      <c r="N114" s="57">
        <v>3000</v>
      </c>
      <c r="O114" s="57"/>
      <c r="P114" s="61">
        <v>3000</v>
      </c>
      <c r="Q114" s="62"/>
      <c r="R114" s="57">
        <v>19</v>
      </c>
      <c r="S114" s="57"/>
      <c r="T114" s="57"/>
      <c r="U114" s="57">
        <v>50</v>
      </c>
      <c r="V114" s="57"/>
      <c r="W114" s="57">
        <f t="shared" si="6"/>
        <v>2850</v>
      </c>
      <c r="X114" s="57"/>
      <c r="Y114" s="57"/>
      <c r="Z114" s="77">
        <f t="shared" si="7"/>
        <v>1456.35</v>
      </c>
      <c r="AA114" s="79"/>
      <c r="AB114" s="77">
        <f t="shared" si="8"/>
        <v>99750</v>
      </c>
      <c r="AC114" s="79"/>
      <c r="AD114" s="82" t="s">
        <v>2</v>
      </c>
      <c r="AE114" s="46"/>
      <c r="AF114" s="46"/>
      <c r="AG114" s="46"/>
      <c r="AH114" s="46"/>
      <c r="AI114" s="88"/>
      <c r="AJ114" s="89"/>
      <c r="AK114" s="91"/>
      <c r="AL114" s="91"/>
      <c r="AM114" s="91"/>
      <c r="AN114" s="91"/>
      <c r="AO114" s="61">
        <v>3000</v>
      </c>
      <c r="AP114" s="62"/>
      <c r="AQ114" s="91"/>
      <c r="AR114" s="91"/>
      <c r="AS114" s="91"/>
      <c r="AT114" s="93"/>
      <c r="AU114" s="93"/>
      <c r="AV114" s="57">
        <f t="shared" si="9"/>
        <v>0</v>
      </c>
      <c r="AW114" s="57"/>
      <c r="AX114" s="57"/>
      <c r="AY114" s="77">
        <f t="shared" si="10"/>
        <v>0</v>
      </c>
      <c r="AZ114" s="79"/>
      <c r="BA114" s="77">
        <f t="shared" si="11"/>
        <v>0</v>
      </c>
      <c r="BB114" s="79"/>
    </row>
    <row r="115" spans="1:54" ht="27" customHeight="1">
      <c r="A115" s="40">
        <v>110</v>
      </c>
      <c r="B115" s="43"/>
      <c r="C115" s="46" t="s">
        <v>113</v>
      </c>
      <c r="D115" s="46"/>
      <c r="E115" s="46"/>
      <c r="F115" s="46"/>
      <c r="G115" s="46"/>
      <c r="H115" s="46"/>
      <c r="I115" s="50"/>
      <c r="J115" s="52" t="s">
        <v>46</v>
      </c>
      <c r="K115" s="52"/>
      <c r="L115" s="52"/>
      <c r="M115" s="52"/>
      <c r="N115" s="57">
        <v>2000</v>
      </c>
      <c r="O115" s="57"/>
      <c r="P115" s="61">
        <v>3000</v>
      </c>
      <c r="Q115" s="62"/>
      <c r="R115" s="57">
        <v>6</v>
      </c>
      <c r="S115" s="57"/>
      <c r="T115" s="57"/>
      <c r="U115" s="57">
        <v>40</v>
      </c>
      <c r="V115" s="57"/>
      <c r="W115" s="57">
        <f t="shared" si="6"/>
        <v>720</v>
      </c>
      <c r="X115" s="57"/>
      <c r="Y115" s="57"/>
      <c r="Z115" s="77">
        <f t="shared" si="7"/>
        <v>367.92</v>
      </c>
      <c r="AA115" s="79"/>
      <c r="AB115" s="77">
        <f t="shared" si="8"/>
        <v>25200</v>
      </c>
      <c r="AC115" s="79"/>
      <c r="AD115" s="82" t="s">
        <v>2</v>
      </c>
      <c r="AE115" s="46"/>
      <c r="AF115" s="46"/>
      <c r="AG115" s="46"/>
      <c r="AH115" s="46"/>
      <c r="AI115" s="88"/>
      <c r="AJ115" s="89"/>
      <c r="AK115" s="91"/>
      <c r="AL115" s="91"/>
      <c r="AM115" s="91"/>
      <c r="AN115" s="91"/>
      <c r="AO115" s="61">
        <v>3000</v>
      </c>
      <c r="AP115" s="62"/>
      <c r="AQ115" s="91"/>
      <c r="AR115" s="91"/>
      <c r="AS115" s="91"/>
      <c r="AT115" s="93"/>
      <c r="AU115" s="93"/>
      <c r="AV115" s="57">
        <f t="shared" si="9"/>
        <v>0</v>
      </c>
      <c r="AW115" s="57"/>
      <c r="AX115" s="57"/>
      <c r="AY115" s="77">
        <f t="shared" si="10"/>
        <v>0</v>
      </c>
      <c r="AZ115" s="79"/>
      <c r="BA115" s="77">
        <f t="shared" si="11"/>
        <v>0</v>
      </c>
      <c r="BB115" s="79"/>
    </row>
    <row r="116" spans="1:54" ht="27" customHeight="1">
      <c r="A116" s="40">
        <v>111</v>
      </c>
      <c r="B116" s="43"/>
      <c r="C116" s="46" t="s">
        <v>114</v>
      </c>
      <c r="D116" s="46"/>
      <c r="E116" s="46"/>
      <c r="F116" s="46"/>
      <c r="G116" s="46"/>
      <c r="H116" s="46"/>
      <c r="I116" s="50" t="s">
        <v>181</v>
      </c>
      <c r="J116" s="52" t="s">
        <v>20</v>
      </c>
      <c r="K116" s="52"/>
      <c r="L116" s="52"/>
      <c r="M116" s="52"/>
      <c r="N116" s="57">
        <v>12000</v>
      </c>
      <c r="O116" s="57"/>
      <c r="P116" s="61">
        <v>3000</v>
      </c>
      <c r="Q116" s="62"/>
      <c r="R116" s="57">
        <v>3</v>
      </c>
      <c r="S116" s="57"/>
      <c r="T116" s="57"/>
      <c r="U116" s="57">
        <v>35</v>
      </c>
      <c r="V116" s="57"/>
      <c r="W116" s="57">
        <f t="shared" si="6"/>
        <v>315</v>
      </c>
      <c r="X116" s="57"/>
      <c r="Y116" s="57"/>
      <c r="Z116" s="77">
        <f t="shared" si="7"/>
        <v>160.965</v>
      </c>
      <c r="AA116" s="79"/>
      <c r="AB116" s="77">
        <f t="shared" si="8"/>
        <v>11025</v>
      </c>
      <c r="AC116" s="79"/>
      <c r="AD116" s="82" t="s">
        <v>2</v>
      </c>
      <c r="AE116" s="46"/>
      <c r="AF116" s="46"/>
      <c r="AG116" s="46"/>
      <c r="AH116" s="46"/>
      <c r="AI116" s="88"/>
      <c r="AJ116" s="89"/>
      <c r="AK116" s="91"/>
      <c r="AL116" s="91"/>
      <c r="AM116" s="91"/>
      <c r="AN116" s="91"/>
      <c r="AO116" s="61">
        <v>3000</v>
      </c>
      <c r="AP116" s="62"/>
      <c r="AQ116" s="91"/>
      <c r="AR116" s="91"/>
      <c r="AS116" s="91"/>
      <c r="AT116" s="93"/>
      <c r="AU116" s="93"/>
      <c r="AV116" s="57">
        <f t="shared" si="9"/>
        <v>0</v>
      </c>
      <c r="AW116" s="57"/>
      <c r="AX116" s="57"/>
      <c r="AY116" s="77">
        <f t="shared" si="10"/>
        <v>0</v>
      </c>
      <c r="AZ116" s="79"/>
      <c r="BA116" s="77">
        <f t="shared" si="11"/>
        <v>0</v>
      </c>
      <c r="BB116" s="79"/>
    </row>
    <row r="117" spans="1:54" ht="27" customHeight="1">
      <c r="A117" s="40">
        <v>112</v>
      </c>
      <c r="B117" s="43"/>
      <c r="C117" s="46" t="s">
        <v>115</v>
      </c>
      <c r="D117" s="46"/>
      <c r="E117" s="46"/>
      <c r="F117" s="46"/>
      <c r="G117" s="46"/>
      <c r="H117" s="46"/>
      <c r="I117" s="50" t="s">
        <v>181</v>
      </c>
      <c r="J117" s="52" t="s">
        <v>20</v>
      </c>
      <c r="K117" s="52"/>
      <c r="L117" s="52"/>
      <c r="M117" s="52"/>
      <c r="N117" s="57">
        <v>12000</v>
      </c>
      <c r="O117" s="57"/>
      <c r="P117" s="61">
        <v>3000</v>
      </c>
      <c r="Q117" s="62"/>
      <c r="R117" s="57">
        <v>4</v>
      </c>
      <c r="S117" s="57"/>
      <c r="T117" s="57"/>
      <c r="U117" s="57">
        <v>35</v>
      </c>
      <c r="V117" s="57"/>
      <c r="W117" s="57">
        <f t="shared" si="6"/>
        <v>420</v>
      </c>
      <c r="X117" s="57"/>
      <c r="Y117" s="57"/>
      <c r="Z117" s="77">
        <f t="shared" si="7"/>
        <v>214.62</v>
      </c>
      <c r="AA117" s="79"/>
      <c r="AB117" s="77">
        <f t="shared" si="8"/>
        <v>14700</v>
      </c>
      <c r="AC117" s="79"/>
      <c r="AD117" s="82" t="s">
        <v>2</v>
      </c>
      <c r="AE117" s="46"/>
      <c r="AF117" s="46"/>
      <c r="AG117" s="46"/>
      <c r="AH117" s="46"/>
      <c r="AI117" s="88"/>
      <c r="AJ117" s="89"/>
      <c r="AK117" s="91"/>
      <c r="AL117" s="91"/>
      <c r="AM117" s="91"/>
      <c r="AN117" s="91"/>
      <c r="AO117" s="61">
        <v>3000</v>
      </c>
      <c r="AP117" s="62"/>
      <c r="AQ117" s="91"/>
      <c r="AR117" s="91"/>
      <c r="AS117" s="91"/>
      <c r="AT117" s="93"/>
      <c r="AU117" s="93"/>
      <c r="AV117" s="57">
        <f t="shared" si="9"/>
        <v>0</v>
      </c>
      <c r="AW117" s="57"/>
      <c r="AX117" s="57"/>
      <c r="AY117" s="77">
        <f t="shared" si="10"/>
        <v>0</v>
      </c>
      <c r="AZ117" s="79"/>
      <c r="BA117" s="77">
        <f t="shared" si="11"/>
        <v>0</v>
      </c>
      <c r="BB117" s="79"/>
    </row>
    <row r="118" spans="1:54" ht="27" customHeight="1">
      <c r="A118" s="40">
        <v>113</v>
      </c>
      <c r="B118" s="43"/>
      <c r="C118" s="46" t="s">
        <v>117</v>
      </c>
      <c r="D118" s="46"/>
      <c r="E118" s="46"/>
      <c r="F118" s="46"/>
      <c r="G118" s="46"/>
      <c r="H118" s="46"/>
      <c r="I118" s="50" t="s">
        <v>29</v>
      </c>
      <c r="J118" s="52" t="s">
        <v>20</v>
      </c>
      <c r="K118" s="52"/>
      <c r="L118" s="52"/>
      <c r="M118" s="52"/>
      <c r="N118" s="57">
        <v>12000</v>
      </c>
      <c r="O118" s="57"/>
      <c r="P118" s="61">
        <v>3000</v>
      </c>
      <c r="Q118" s="62"/>
      <c r="R118" s="57">
        <v>4</v>
      </c>
      <c r="S118" s="57"/>
      <c r="T118" s="57"/>
      <c r="U118" s="57">
        <v>35</v>
      </c>
      <c r="V118" s="57"/>
      <c r="W118" s="57">
        <f t="shared" si="6"/>
        <v>420</v>
      </c>
      <c r="X118" s="57"/>
      <c r="Y118" s="57"/>
      <c r="Z118" s="77">
        <f t="shared" si="7"/>
        <v>214.62</v>
      </c>
      <c r="AA118" s="79"/>
      <c r="AB118" s="77">
        <f t="shared" si="8"/>
        <v>14700</v>
      </c>
      <c r="AC118" s="79"/>
      <c r="AD118" s="82" t="s">
        <v>2</v>
      </c>
      <c r="AE118" s="46"/>
      <c r="AF118" s="46"/>
      <c r="AG118" s="46"/>
      <c r="AH118" s="46"/>
      <c r="AI118" s="88"/>
      <c r="AJ118" s="89"/>
      <c r="AK118" s="91"/>
      <c r="AL118" s="91"/>
      <c r="AM118" s="91"/>
      <c r="AN118" s="91"/>
      <c r="AO118" s="61">
        <v>3000</v>
      </c>
      <c r="AP118" s="62"/>
      <c r="AQ118" s="91"/>
      <c r="AR118" s="91"/>
      <c r="AS118" s="91"/>
      <c r="AT118" s="93"/>
      <c r="AU118" s="93"/>
      <c r="AV118" s="57">
        <f t="shared" si="9"/>
        <v>0</v>
      </c>
      <c r="AW118" s="57"/>
      <c r="AX118" s="57"/>
      <c r="AY118" s="77">
        <f t="shared" si="10"/>
        <v>0</v>
      </c>
      <c r="AZ118" s="79"/>
      <c r="BA118" s="77">
        <f t="shared" si="11"/>
        <v>0</v>
      </c>
      <c r="BB118" s="79"/>
    </row>
    <row r="119" spans="1:54" ht="27" customHeight="1">
      <c r="A119" s="40">
        <v>114</v>
      </c>
      <c r="B119" s="43"/>
      <c r="C119" s="46" t="s">
        <v>117</v>
      </c>
      <c r="D119" s="46"/>
      <c r="E119" s="46"/>
      <c r="F119" s="46"/>
      <c r="G119" s="46"/>
      <c r="H119" s="46"/>
      <c r="I119" s="50" t="s">
        <v>29</v>
      </c>
      <c r="J119" s="52" t="s">
        <v>20</v>
      </c>
      <c r="K119" s="52"/>
      <c r="L119" s="52"/>
      <c r="M119" s="52"/>
      <c r="N119" s="57">
        <v>12000</v>
      </c>
      <c r="O119" s="57"/>
      <c r="P119" s="61">
        <v>3000</v>
      </c>
      <c r="Q119" s="62"/>
      <c r="R119" s="57">
        <v>26</v>
      </c>
      <c r="S119" s="57"/>
      <c r="T119" s="57"/>
      <c r="U119" s="57">
        <v>35</v>
      </c>
      <c r="V119" s="57"/>
      <c r="W119" s="57">
        <f t="shared" si="6"/>
        <v>2730</v>
      </c>
      <c r="X119" s="57"/>
      <c r="Y119" s="57"/>
      <c r="Z119" s="77">
        <f t="shared" si="7"/>
        <v>1395.03</v>
      </c>
      <c r="AA119" s="79"/>
      <c r="AB119" s="77">
        <f t="shared" si="8"/>
        <v>95550</v>
      </c>
      <c r="AC119" s="79"/>
      <c r="AD119" s="82" t="s">
        <v>2</v>
      </c>
      <c r="AE119" s="46"/>
      <c r="AF119" s="46"/>
      <c r="AG119" s="46"/>
      <c r="AH119" s="46"/>
      <c r="AI119" s="88"/>
      <c r="AJ119" s="89"/>
      <c r="AK119" s="91"/>
      <c r="AL119" s="91"/>
      <c r="AM119" s="91"/>
      <c r="AN119" s="91"/>
      <c r="AO119" s="61">
        <v>3000</v>
      </c>
      <c r="AP119" s="62"/>
      <c r="AQ119" s="91"/>
      <c r="AR119" s="91"/>
      <c r="AS119" s="91"/>
      <c r="AT119" s="93"/>
      <c r="AU119" s="93"/>
      <c r="AV119" s="57">
        <f t="shared" si="9"/>
        <v>0</v>
      </c>
      <c r="AW119" s="57"/>
      <c r="AX119" s="57"/>
      <c r="AY119" s="77">
        <f t="shared" si="10"/>
        <v>0</v>
      </c>
      <c r="AZ119" s="79"/>
      <c r="BA119" s="77">
        <f t="shared" si="11"/>
        <v>0</v>
      </c>
      <c r="BB119" s="79"/>
    </row>
    <row r="120" spans="1:54" ht="27" customHeight="1">
      <c r="A120" s="40">
        <v>115</v>
      </c>
      <c r="B120" s="43"/>
      <c r="C120" s="46" t="s">
        <v>119</v>
      </c>
      <c r="D120" s="46"/>
      <c r="E120" s="46"/>
      <c r="F120" s="46"/>
      <c r="G120" s="46"/>
      <c r="H120" s="46"/>
      <c r="I120" s="50" t="s">
        <v>29</v>
      </c>
      <c r="J120" s="52" t="s">
        <v>20</v>
      </c>
      <c r="K120" s="52"/>
      <c r="L120" s="52"/>
      <c r="M120" s="52"/>
      <c r="N120" s="57">
        <v>12000</v>
      </c>
      <c r="O120" s="57"/>
      <c r="P120" s="61">
        <v>3000</v>
      </c>
      <c r="Q120" s="62"/>
      <c r="R120" s="57">
        <v>4</v>
      </c>
      <c r="S120" s="57"/>
      <c r="T120" s="57"/>
      <c r="U120" s="57">
        <v>35</v>
      </c>
      <c r="V120" s="57"/>
      <c r="W120" s="57">
        <f t="shared" si="6"/>
        <v>420</v>
      </c>
      <c r="X120" s="57"/>
      <c r="Y120" s="57"/>
      <c r="Z120" s="77">
        <f t="shared" si="7"/>
        <v>214.62</v>
      </c>
      <c r="AA120" s="79"/>
      <c r="AB120" s="77">
        <f t="shared" si="8"/>
        <v>14700</v>
      </c>
      <c r="AC120" s="79"/>
      <c r="AD120" s="82" t="s">
        <v>2</v>
      </c>
      <c r="AE120" s="46"/>
      <c r="AF120" s="46"/>
      <c r="AG120" s="46"/>
      <c r="AH120" s="46"/>
      <c r="AI120" s="88"/>
      <c r="AJ120" s="89"/>
      <c r="AK120" s="91"/>
      <c r="AL120" s="91"/>
      <c r="AM120" s="91"/>
      <c r="AN120" s="91"/>
      <c r="AO120" s="61">
        <v>3000</v>
      </c>
      <c r="AP120" s="62"/>
      <c r="AQ120" s="91"/>
      <c r="AR120" s="91"/>
      <c r="AS120" s="91"/>
      <c r="AT120" s="93"/>
      <c r="AU120" s="93"/>
      <c r="AV120" s="57">
        <f t="shared" si="9"/>
        <v>0</v>
      </c>
      <c r="AW120" s="57"/>
      <c r="AX120" s="57"/>
      <c r="AY120" s="77">
        <f t="shared" si="10"/>
        <v>0</v>
      </c>
      <c r="AZ120" s="79"/>
      <c r="BA120" s="77">
        <f t="shared" si="11"/>
        <v>0</v>
      </c>
      <c r="BB120" s="79"/>
    </row>
    <row r="121" spans="1:54" ht="27" customHeight="1">
      <c r="A121" s="40">
        <v>116</v>
      </c>
      <c r="B121" s="43"/>
      <c r="C121" s="46" t="s">
        <v>120</v>
      </c>
      <c r="D121" s="46"/>
      <c r="E121" s="46"/>
      <c r="F121" s="46"/>
      <c r="G121" s="46"/>
      <c r="H121" s="46"/>
      <c r="I121" s="50" t="s">
        <v>186</v>
      </c>
      <c r="J121" s="52" t="s">
        <v>38</v>
      </c>
      <c r="K121" s="52"/>
      <c r="L121" s="52"/>
      <c r="M121" s="52"/>
      <c r="N121" s="57">
        <v>8500</v>
      </c>
      <c r="O121" s="57"/>
      <c r="P121" s="61">
        <v>3000</v>
      </c>
      <c r="Q121" s="62"/>
      <c r="R121" s="57">
        <v>1</v>
      </c>
      <c r="S121" s="57"/>
      <c r="T121" s="57"/>
      <c r="U121" s="57">
        <v>22</v>
      </c>
      <c r="V121" s="57"/>
      <c r="W121" s="57">
        <f t="shared" si="6"/>
        <v>66</v>
      </c>
      <c r="X121" s="57"/>
      <c r="Y121" s="57"/>
      <c r="Z121" s="77">
        <f t="shared" si="7"/>
        <v>33.725999999999999</v>
      </c>
      <c r="AA121" s="79"/>
      <c r="AB121" s="77">
        <f t="shared" si="8"/>
        <v>2310</v>
      </c>
      <c r="AC121" s="79"/>
      <c r="AD121" s="82" t="s">
        <v>2</v>
      </c>
      <c r="AE121" s="46"/>
      <c r="AF121" s="46"/>
      <c r="AG121" s="46"/>
      <c r="AH121" s="46"/>
      <c r="AI121" s="88"/>
      <c r="AJ121" s="89"/>
      <c r="AK121" s="91"/>
      <c r="AL121" s="91"/>
      <c r="AM121" s="91"/>
      <c r="AN121" s="91"/>
      <c r="AO121" s="61">
        <v>3000</v>
      </c>
      <c r="AP121" s="62"/>
      <c r="AQ121" s="91"/>
      <c r="AR121" s="91"/>
      <c r="AS121" s="91"/>
      <c r="AT121" s="93"/>
      <c r="AU121" s="93"/>
      <c r="AV121" s="57">
        <f t="shared" si="9"/>
        <v>0</v>
      </c>
      <c r="AW121" s="57"/>
      <c r="AX121" s="57"/>
      <c r="AY121" s="77">
        <f t="shared" si="10"/>
        <v>0</v>
      </c>
      <c r="AZ121" s="79"/>
      <c r="BA121" s="77">
        <f t="shared" si="11"/>
        <v>0</v>
      </c>
      <c r="BB121" s="79"/>
    </row>
    <row r="122" spans="1:54" ht="27" customHeight="1">
      <c r="A122" s="40">
        <v>117</v>
      </c>
      <c r="B122" s="43"/>
      <c r="C122" s="46" t="s">
        <v>121</v>
      </c>
      <c r="D122" s="46"/>
      <c r="E122" s="46"/>
      <c r="F122" s="46"/>
      <c r="G122" s="46"/>
      <c r="H122" s="46"/>
      <c r="I122" s="50" t="s">
        <v>22</v>
      </c>
      <c r="J122" s="52" t="s">
        <v>33</v>
      </c>
      <c r="K122" s="52"/>
      <c r="L122" s="52"/>
      <c r="M122" s="52"/>
      <c r="N122" s="57">
        <v>10000</v>
      </c>
      <c r="O122" s="57"/>
      <c r="P122" s="61">
        <v>3000</v>
      </c>
      <c r="Q122" s="62"/>
      <c r="R122" s="57">
        <v>3</v>
      </c>
      <c r="S122" s="57"/>
      <c r="T122" s="57"/>
      <c r="U122" s="57">
        <v>35</v>
      </c>
      <c r="V122" s="57"/>
      <c r="W122" s="57">
        <f t="shared" si="6"/>
        <v>315</v>
      </c>
      <c r="X122" s="57"/>
      <c r="Y122" s="57"/>
      <c r="Z122" s="77">
        <f t="shared" si="7"/>
        <v>160.965</v>
      </c>
      <c r="AA122" s="79"/>
      <c r="AB122" s="77">
        <f t="shared" si="8"/>
        <v>11025</v>
      </c>
      <c r="AC122" s="79"/>
      <c r="AD122" s="82" t="s">
        <v>2</v>
      </c>
      <c r="AE122" s="46"/>
      <c r="AF122" s="46"/>
      <c r="AG122" s="46"/>
      <c r="AH122" s="46"/>
      <c r="AI122" s="88"/>
      <c r="AJ122" s="89"/>
      <c r="AK122" s="91"/>
      <c r="AL122" s="91"/>
      <c r="AM122" s="91"/>
      <c r="AN122" s="91"/>
      <c r="AO122" s="61">
        <v>3000</v>
      </c>
      <c r="AP122" s="62"/>
      <c r="AQ122" s="91"/>
      <c r="AR122" s="91"/>
      <c r="AS122" s="91"/>
      <c r="AT122" s="93"/>
      <c r="AU122" s="93"/>
      <c r="AV122" s="57">
        <f t="shared" si="9"/>
        <v>0</v>
      </c>
      <c r="AW122" s="57"/>
      <c r="AX122" s="57"/>
      <c r="AY122" s="77">
        <f t="shared" si="10"/>
        <v>0</v>
      </c>
      <c r="AZ122" s="79"/>
      <c r="BA122" s="77">
        <f t="shared" si="11"/>
        <v>0</v>
      </c>
      <c r="BB122" s="79"/>
    </row>
    <row r="123" spans="1:54" ht="27" customHeight="1">
      <c r="A123" s="40">
        <v>118</v>
      </c>
      <c r="B123" s="43"/>
      <c r="C123" s="46" t="s">
        <v>122</v>
      </c>
      <c r="D123" s="46"/>
      <c r="E123" s="46"/>
      <c r="F123" s="46"/>
      <c r="G123" s="46"/>
      <c r="H123" s="46"/>
      <c r="I123" s="50" t="s">
        <v>41</v>
      </c>
      <c r="J123" s="52" t="s">
        <v>36</v>
      </c>
      <c r="K123" s="52"/>
      <c r="L123" s="52"/>
      <c r="M123" s="52"/>
      <c r="N123" s="57">
        <v>10000</v>
      </c>
      <c r="O123" s="57"/>
      <c r="P123" s="61">
        <v>3000</v>
      </c>
      <c r="Q123" s="62"/>
      <c r="R123" s="57">
        <v>6</v>
      </c>
      <c r="S123" s="57"/>
      <c r="T123" s="57"/>
      <c r="U123" s="57">
        <v>26</v>
      </c>
      <c r="V123" s="57"/>
      <c r="W123" s="57">
        <f t="shared" si="6"/>
        <v>468</v>
      </c>
      <c r="X123" s="57"/>
      <c r="Y123" s="57"/>
      <c r="Z123" s="77">
        <f t="shared" si="7"/>
        <v>239.148</v>
      </c>
      <c r="AA123" s="79"/>
      <c r="AB123" s="77">
        <f t="shared" si="8"/>
        <v>16380</v>
      </c>
      <c r="AC123" s="79"/>
      <c r="AD123" s="82" t="s">
        <v>2</v>
      </c>
      <c r="AE123" s="46"/>
      <c r="AF123" s="46"/>
      <c r="AG123" s="46"/>
      <c r="AH123" s="46"/>
      <c r="AI123" s="88"/>
      <c r="AJ123" s="89"/>
      <c r="AK123" s="91"/>
      <c r="AL123" s="91"/>
      <c r="AM123" s="91"/>
      <c r="AN123" s="91"/>
      <c r="AO123" s="61">
        <v>3000</v>
      </c>
      <c r="AP123" s="62"/>
      <c r="AQ123" s="91"/>
      <c r="AR123" s="91"/>
      <c r="AS123" s="91"/>
      <c r="AT123" s="93"/>
      <c r="AU123" s="93"/>
      <c r="AV123" s="57">
        <f t="shared" si="9"/>
        <v>0</v>
      </c>
      <c r="AW123" s="57"/>
      <c r="AX123" s="57"/>
      <c r="AY123" s="77">
        <f t="shared" si="10"/>
        <v>0</v>
      </c>
      <c r="AZ123" s="79"/>
      <c r="BA123" s="77">
        <f t="shared" si="11"/>
        <v>0</v>
      </c>
      <c r="BB123" s="79"/>
    </row>
    <row r="124" spans="1:54" ht="27" customHeight="1">
      <c r="A124" s="40">
        <v>119</v>
      </c>
      <c r="B124" s="43"/>
      <c r="C124" s="46" t="s">
        <v>122</v>
      </c>
      <c r="D124" s="46"/>
      <c r="E124" s="46"/>
      <c r="F124" s="46"/>
      <c r="G124" s="46"/>
      <c r="H124" s="46"/>
      <c r="I124" s="50" t="s">
        <v>181</v>
      </c>
      <c r="J124" s="52" t="s">
        <v>20</v>
      </c>
      <c r="K124" s="52"/>
      <c r="L124" s="52"/>
      <c r="M124" s="52"/>
      <c r="N124" s="57">
        <v>12000</v>
      </c>
      <c r="O124" s="57"/>
      <c r="P124" s="61">
        <v>3000</v>
      </c>
      <c r="Q124" s="62"/>
      <c r="R124" s="57">
        <v>4</v>
      </c>
      <c r="S124" s="57"/>
      <c r="T124" s="57"/>
      <c r="U124" s="57">
        <v>35</v>
      </c>
      <c r="V124" s="57"/>
      <c r="W124" s="57">
        <f t="shared" si="6"/>
        <v>420</v>
      </c>
      <c r="X124" s="57"/>
      <c r="Y124" s="57"/>
      <c r="Z124" s="77">
        <f t="shared" si="7"/>
        <v>214.62</v>
      </c>
      <c r="AA124" s="79"/>
      <c r="AB124" s="77">
        <f t="shared" si="8"/>
        <v>14700</v>
      </c>
      <c r="AC124" s="79"/>
      <c r="AD124" s="82" t="s">
        <v>2</v>
      </c>
      <c r="AE124" s="46"/>
      <c r="AF124" s="46"/>
      <c r="AG124" s="46"/>
      <c r="AH124" s="46"/>
      <c r="AI124" s="88"/>
      <c r="AJ124" s="89"/>
      <c r="AK124" s="91"/>
      <c r="AL124" s="91"/>
      <c r="AM124" s="91"/>
      <c r="AN124" s="91"/>
      <c r="AO124" s="61">
        <v>3000</v>
      </c>
      <c r="AP124" s="62"/>
      <c r="AQ124" s="91"/>
      <c r="AR124" s="91"/>
      <c r="AS124" s="91"/>
      <c r="AT124" s="93"/>
      <c r="AU124" s="93"/>
      <c r="AV124" s="57">
        <f t="shared" si="9"/>
        <v>0</v>
      </c>
      <c r="AW124" s="57"/>
      <c r="AX124" s="57"/>
      <c r="AY124" s="77">
        <f t="shared" si="10"/>
        <v>0</v>
      </c>
      <c r="AZ124" s="79"/>
      <c r="BA124" s="77">
        <f t="shared" si="11"/>
        <v>0</v>
      </c>
      <c r="BB124" s="79"/>
    </row>
    <row r="125" spans="1:54" ht="27" customHeight="1">
      <c r="A125" s="40">
        <v>120</v>
      </c>
      <c r="B125" s="43"/>
      <c r="C125" s="46" t="s">
        <v>123</v>
      </c>
      <c r="D125" s="46"/>
      <c r="E125" s="46"/>
      <c r="F125" s="46"/>
      <c r="G125" s="46"/>
      <c r="H125" s="46"/>
      <c r="I125" s="50" t="s">
        <v>41</v>
      </c>
      <c r="J125" s="52" t="s">
        <v>36</v>
      </c>
      <c r="K125" s="52"/>
      <c r="L125" s="52"/>
      <c r="M125" s="52"/>
      <c r="N125" s="57">
        <v>10000</v>
      </c>
      <c r="O125" s="57"/>
      <c r="P125" s="61">
        <v>3000</v>
      </c>
      <c r="Q125" s="62"/>
      <c r="R125" s="57">
        <v>2</v>
      </c>
      <c r="S125" s="57"/>
      <c r="T125" s="57"/>
      <c r="U125" s="57">
        <v>26</v>
      </c>
      <c r="V125" s="57"/>
      <c r="W125" s="57">
        <f t="shared" si="6"/>
        <v>156</v>
      </c>
      <c r="X125" s="57"/>
      <c r="Y125" s="57"/>
      <c r="Z125" s="77">
        <f t="shared" si="7"/>
        <v>79.716000000000008</v>
      </c>
      <c r="AA125" s="79"/>
      <c r="AB125" s="77">
        <f t="shared" si="8"/>
        <v>5460</v>
      </c>
      <c r="AC125" s="79"/>
      <c r="AD125" s="82" t="s">
        <v>2</v>
      </c>
      <c r="AE125" s="46"/>
      <c r="AF125" s="46"/>
      <c r="AG125" s="46"/>
      <c r="AH125" s="46"/>
      <c r="AI125" s="88"/>
      <c r="AJ125" s="89"/>
      <c r="AK125" s="91"/>
      <c r="AL125" s="91"/>
      <c r="AM125" s="91"/>
      <c r="AN125" s="91"/>
      <c r="AO125" s="61">
        <v>3000</v>
      </c>
      <c r="AP125" s="62"/>
      <c r="AQ125" s="91"/>
      <c r="AR125" s="91"/>
      <c r="AS125" s="91"/>
      <c r="AT125" s="93"/>
      <c r="AU125" s="93"/>
      <c r="AV125" s="57">
        <f t="shared" si="9"/>
        <v>0</v>
      </c>
      <c r="AW125" s="57"/>
      <c r="AX125" s="57"/>
      <c r="AY125" s="77">
        <f t="shared" si="10"/>
        <v>0</v>
      </c>
      <c r="AZ125" s="79"/>
      <c r="BA125" s="77">
        <f t="shared" si="11"/>
        <v>0</v>
      </c>
      <c r="BB125" s="79"/>
    </row>
    <row r="126" spans="1:54" ht="27" customHeight="1">
      <c r="A126" s="40">
        <v>121</v>
      </c>
      <c r="B126" s="43"/>
      <c r="C126" s="46" t="s">
        <v>76</v>
      </c>
      <c r="D126" s="46"/>
      <c r="E126" s="46"/>
      <c r="F126" s="46"/>
      <c r="G126" s="46"/>
      <c r="H126" s="46"/>
      <c r="I126" s="50" t="s">
        <v>41</v>
      </c>
      <c r="J126" s="52" t="s">
        <v>36</v>
      </c>
      <c r="K126" s="52"/>
      <c r="L126" s="52"/>
      <c r="M126" s="52"/>
      <c r="N126" s="57">
        <v>10000</v>
      </c>
      <c r="O126" s="57"/>
      <c r="P126" s="61">
        <v>3000</v>
      </c>
      <c r="Q126" s="62"/>
      <c r="R126" s="57">
        <v>7</v>
      </c>
      <c r="S126" s="57"/>
      <c r="T126" s="57"/>
      <c r="U126" s="57">
        <v>26</v>
      </c>
      <c r="V126" s="57"/>
      <c r="W126" s="57">
        <f t="shared" si="6"/>
        <v>546</v>
      </c>
      <c r="X126" s="57"/>
      <c r="Y126" s="57"/>
      <c r="Z126" s="77">
        <f t="shared" si="7"/>
        <v>279.00600000000003</v>
      </c>
      <c r="AA126" s="79"/>
      <c r="AB126" s="77">
        <f t="shared" si="8"/>
        <v>19110</v>
      </c>
      <c r="AC126" s="79"/>
      <c r="AD126" s="82" t="s">
        <v>2</v>
      </c>
      <c r="AE126" s="46"/>
      <c r="AF126" s="46"/>
      <c r="AG126" s="46"/>
      <c r="AH126" s="46"/>
      <c r="AI126" s="88"/>
      <c r="AJ126" s="89"/>
      <c r="AK126" s="91"/>
      <c r="AL126" s="91"/>
      <c r="AM126" s="91"/>
      <c r="AN126" s="91"/>
      <c r="AO126" s="61">
        <v>3000</v>
      </c>
      <c r="AP126" s="62"/>
      <c r="AQ126" s="91"/>
      <c r="AR126" s="91"/>
      <c r="AS126" s="91"/>
      <c r="AT126" s="93"/>
      <c r="AU126" s="93"/>
      <c r="AV126" s="57">
        <f t="shared" si="9"/>
        <v>0</v>
      </c>
      <c r="AW126" s="57"/>
      <c r="AX126" s="57"/>
      <c r="AY126" s="77">
        <f t="shared" si="10"/>
        <v>0</v>
      </c>
      <c r="AZ126" s="79"/>
      <c r="BA126" s="77">
        <f t="shared" si="11"/>
        <v>0</v>
      </c>
      <c r="BB126" s="79"/>
    </row>
    <row r="127" spans="1:54" ht="27" customHeight="1">
      <c r="A127" s="40">
        <v>122</v>
      </c>
      <c r="B127" s="43"/>
      <c r="C127" s="46" t="s">
        <v>76</v>
      </c>
      <c r="D127" s="46"/>
      <c r="E127" s="46"/>
      <c r="F127" s="46"/>
      <c r="G127" s="46"/>
      <c r="H127" s="46"/>
      <c r="I127" s="50" t="s">
        <v>181</v>
      </c>
      <c r="J127" s="52" t="s">
        <v>20</v>
      </c>
      <c r="K127" s="52"/>
      <c r="L127" s="52"/>
      <c r="M127" s="52"/>
      <c r="N127" s="57">
        <v>12000</v>
      </c>
      <c r="O127" s="57"/>
      <c r="P127" s="61">
        <v>3000</v>
      </c>
      <c r="Q127" s="62"/>
      <c r="R127" s="57">
        <v>4</v>
      </c>
      <c r="S127" s="57"/>
      <c r="T127" s="57"/>
      <c r="U127" s="57">
        <v>35</v>
      </c>
      <c r="V127" s="57"/>
      <c r="W127" s="57">
        <f t="shared" si="6"/>
        <v>420</v>
      </c>
      <c r="X127" s="57"/>
      <c r="Y127" s="57"/>
      <c r="Z127" s="77">
        <f t="shared" si="7"/>
        <v>214.62</v>
      </c>
      <c r="AA127" s="79"/>
      <c r="AB127" s="77">
        <f t="shared" si="8"/>
        <v>14700</v>
      </c>
      <c r="AC127" s="79"/>
      <c r="AD127" s="82" t="s">
        <v>2</v>
      </c>
      <c r="AE127" s="46"/>
      <c r="AF127" s="46"/>
      <c r="AG127" s="46"/>
      <c r="AH127" s="46"/>
      <c r="AI127" s="88"/>
      <c r="AJ127" s="89"/>
      <c r="AK127" s="91"/>
      <c r="AL127" s="91"/>
      <c r="AM127" s="91"/>
      <c r="AN127" s="91"/>
      <c r="AO127" s="61">
        <v>3000</v>
      </c>
      <c r="AP127" s="62"/>
      <c r="AQ127" s="91"/>
      <c r="AR127" s="91"/>
      <c r="AS127" s="91"/>
      <c r="AT127" s="93"/>
      <c r="AU127" s="93"/>
      <c r="AV127" s="57">
        <f t="shared" si="9"/>
        <v>0</v>
      </c>
      <c r="AW127" s="57"/>
      <c r="AX127" s="57"/>
      <c r="AY127" s="77">
        <f t="shared" si="10"/>
        <v>0</v>
      </c>
      <c r="AZ127" s="79"/>
      <c r="BA127" s="77">
        <f t="shared" si="11"/>
        <v>0</v>
      </c>
      <c r="BB127" s="79"/>
    </row>
    <row r="128" spans="1:54" ht="27" customHeight="1">
      <c r="A128" s="40">
        <v>123</v>
      </c>
      <c r="B128" s="43"/>
      <c r="C128" s="46" t="s">
        <v>124</v>
      </c>
      <c r="D128" s="46"/>
      <c r="E128" s="46"/>
      <c r="F128" s="46"/>
      <c r="G128" s="46"/>
      <c r="H128" s="46"/>
      <c r="I128" s="50" t="s">
        <v>22</v>
      </c>
      <c r="J128" s="52" t="s">
        <v>33</v>
      </c>
      <c r="K128" s="52"/>
      <c r="L128" s="52"/>
      <c r="M128" s="52"/>
      <c r="N128" s="57">
        <v>10000</v>
      </c>
      <c r="O128" s="57"/>
      <c r="P128" s="61">
        <v>3000</v>
      </c>
      <c r="Q128" s="62"/>
      <c r="R128" s="57">
        <v>33</v>
      </c>
      <c r="S128" s="57"/>
      <c r="T128" s="57"/>
      <c r="U128" s="57">
        <v>35</v>
      </c>
      <c r="V128" s="57"/>
      <c r="W128" s="57">
        <f t="shared" si="6"/>
        <v>3465</v>
      </c>
      <c r="X128" s="57"/>
      <c r="Y128" s="57"/>
      <c r="Z128" s="77">
        <f t="shared" si="7"/>
        <v>1770.615</v>
      </c>
      <c r="AA128" s="79"/>
      <c r="AB128" s="77">
        <f t="shared" si="8"/>
        <v>121275</v>
      </c>
      <c r="AC128" s="79"/>
      <c r="AD128" s="82" t="s">
        <v>2</v>
      </c>
      <c r="AE128" s="46"/>
      <c r="AF128" s="46"/>
      <c r="AG128" s="46"/>
      <c r="AH128" s="46"/>
      <c r="AI128" s="88"/>
      <c r="AJ128" s="89"/>
      <c r="AK128" s="91"/>
      <c r="AL128" s="91"/>
      <c r="AM128" s="91"/>
      <c r="AN128" s="91"/>
      <c r="AO128" s="61">
        <v>3000</v>
      </c>
      <c r="AP128" s="62"/>
      <c r="AQ128" s="91"/>
      <c r="AR128" s="91"/>
      <c r="AS128" s="91"/>
      <c r="AT128" s="93"/>
      <c r="AU128" s="93"/>
      <c r="AV128" s="57">
        <f t="shared" si="9"/>
        <v>0</v>
      </c>
      <c r="AW128" s="57"/>
      <c r="AX128" s="57"/>
      <c r="AY128" s="77">
        <f t="shared" si="10"/>
        <v>0</v>
      </c>
      <c r="AZ128" s="79"/>
      <c r="BA128" s="77">
        <f t="shared" si="11"/>
        <v>0</v>
      </c>
      <c r="BB128" s="79"/>
    </row>
    <row r="129" spans="1:54" ht="27" customHeight="1">
      <c r="A129" s="40">
        <v>124</v>
      </c>
      <c r="B129" s="43"/>
      <c r="C129" s="46" t="s">
        <v>124</v>
      </c>
      <c r="D129" s="46"/>
      <c r="E129" s="46"/>
      <c r="F129" s="46"/>
      <c r="G129" s="46"/>
      <c r="H129" s="46"/>
      <c r="I129" s="50"/>
      <c r="J129" s="52" t="s">
        <v>125</v>
      </c>
      <c r="K129" s="52"/>
      <c r="L129" s="52"/>
      <c r="M129" s="52"/>
      <c r="N129" s="57">
        <v>3000</v>
      </c>
      <c r="O129" s="57"/>
      <c r="P129" s="61">
        <v>3000</v>
      </c>
      <c r="Q129" s="62"/>
      <c r="R129" s="57">
        <v>4</v>
      </c>
      <c r="S129" s="57"/>
      <c r="T129" s="57"/>
      <c r="U129" s="57">
        <v>50</v>
      </c>
      <c r="V129" s="57"/>
      <c r="W129" s="57">
        <f t="shared" si="6"/>
        <v>600</v>
      </c>
      <c r="X129" s="57"/>
      <c r="Y129" s="57"/>
      <c r="Z129" s="77">
        <f t="shared" si="7"/>
        <v>306.60000000000002</v>
      </c>
      <c r="AA129" s="79"/>
      <c r="AB129" s="77">
        <f t="shared" si="8"/>
        <v>21000</v>
      </c>
      <c r="AC129" s="79"/>
      <c r="AD129" s="82" t="s">
        <v>2</v>
      </c>
      <c r="AE129" s="46"/>
      <c r="AF129" s="46"/>
      <c r="AG129" s="46"/>
      <c r="AH129" s="46"/>
      <c r="AI129" s="88"/>
      <c r="AJ129" s="89"/>
      <c r="AK129" s="91"/>
      <c r="AL129" s="91"/>
      <c r="AM129" s="91"/>
      <c r="AN129" s="91"/>
      <c r="AO129" s="61">
        <v>3000</v>
      </c>
      <c r="AP129" s="62"/>
      <c r="AQ129" s="91"/>
      <c r="AR129" s="91"/>
      <c r="AS129" s="91"/>
      <c r="AT129" s="93"/>
      <c r="AU129" s="93"/>
      <c r="AV129" s="57">
        <f t="shared" si="9"/>
        <v>0</v>
      </c>
      <c r="AW129" s="57"/>
      <c r="AX129" s="57"/>
      <c r="AY129" s="77">
        <f t="shared" si="10"/>
        <v>0</v>
      </c>
      <c r="AZ129" s="79"/>
      <c r="BA129" s="77">
        <f t="shared" si="11"/>
        <v>0</v>
      </c>
      <c r="BB129" s="79"/>
    </row>
    <row r="130" spans="1:54" ht="27" customHeight="1">
      <c r="A130" s="40">
        <v>125</v>
      </c>
      <c r="B130" s="43"/>
      <c r="C130" s="46" t="s">
        <v>126</v>
      </c>
      <c r="D130" s="46"/>
      <c r="E130" s="46"/>
      <c r="F130" s="46"/>
      <c r="G130" s="46"/>
      <c r="H130" s="46"/>
      <c r="I130" s="50" t="s">
        <v>181</v>
      </c>
      <c r="J130" s="52" t="s">
        <v>20</v>
      </c>
      <c r="K130" s="52"/>
      <c r="L130" s="52"/>
      <c r="M130" s="52"/>
      <c r="N130" s="57">
        <v>12000</v>
      </c>
      <c r="O130" s="57"/>
      <c r="P130" s="61">
        <v>3000</v>
      </c>
      <c r="Q130" s="62"/>
      <c r="R130" s="57">
        <v>1</v>
      </c>
      <c r="S130" s="57"/>
      <c r="T130" s="57"/>
      <c r="U130" s="57">
        <v>35</v>
      </c>
      <c r="V130" s="57"/>
      <c r="W130" s="57">
        <f t="shared" si="6"/>
        <v>105</v>
      </c>
      <c r="X130" s="57"/>
      <c r="Y130" s="57"/>
      <c r="Z130" s="77">
        <f t="shared" si="7"/>
        <v>53.655000000000001</v>
      </c>
      <c r="AA130" s="79"/>
      <c r="AB130" s="77">
        <f t="shared" si="8"/>
        <v>3675</v>
      </c>
      <c r="AC130" s="79"/>
      <c r="AD130" s="82" t="s">
        <v>2</v>
      </c>
      <c r="AE130" s="46"/>
      <c r="AF130" s="46"/>
      <c r="AG130" s="46"/>
      <c r="AH130" s="46"/>
      <c r="AI130" s="88"/>
      <c r="AJ130" s="89"/>
      <c r="AK130" s="91"/>
      <c r="AL130" s="91"/>
      <c r="AM130" s="91"/>
      <c r="AN130" s="91"/>
      <c r="AO130" s="61">
        <v>3000</v>
      </c>
      <c r="AP130" s="62"/>
      <c r="AQ130" s="91"/>
      <c r="AR130" s="91"/>
      <c r="AS130" s="91"/>
      <c r="AT130" s="93"/>
      <c r="AU130" s="93"/>
      <c r="AV130" s="57">
        <f t="shared" si="9"/>
        <v>0</v>
      </c>
      <c r="AW130" s="57"/>
      <c r="AX130" s="57"/>
      <c r="AY130" s="77">
        <f t="shared" si="10"/>
        <v>0</v>
      </c>
      <c r="AZ130" s="79"/>
      <c r="BA130" s="77">
        <f t="shared" si="11"/>
        <v>0</v>
      </c>
      <c r="BB130" s="79"/>
    </row>
    <row r="131" spans="1:54" ht="27" customHeight="1">
      <c r="A131" s="40">
        <v>126</v>
      </c>
      <c r="B131" s="43"/>
      <c r="C131" s="46" t="s">
        <v>127</v>
      </c>
      <c r="D131" s="46"/>
      <c r="E131" s="46"/>
      <c r="F131" s="46"/>
      <c r="G131" s="46"/>
      <c r="H131" s="46"/>
      <c r="I131" s="50" t="s">
        <v>181</v>
      </c>
      <c r="J131" s="52" t="s">
        <v>20</v>
      </c>
      <c r="K131" s="52"/>
      <c r="L131" s="52"/>
      <c r="M131" s="52"/>
      <c r="N131" s="57">
        <v>12000</v>
      </c>
      <c r="O131" s="57"/>
      <c r="P131" s="61">
        <v>3000</v>
      </c>
      <c r="Q131" s="62"/>
      <c r="R131" s="57">
        <v>3</v>
      </c>
      <c r="S131" s="57"/>
      <c r="T131" s="57"/>
      <c r="U131" s="57">
        <v>35</v>
      </c>
      <c r="V131" s="57"/>
      <c r="W131" s="57">
        <f t="shared" si="6"/>
        <v>315</v>
      </c>
      <c r="X131" s="57"/>
      <c r="Y131" s="57"/>
      <c r="Z131" s="77">
        <f t="shared" si="7"/>
        <v>160.965</v>
      </c>
      <c r="AA131" s="79"/>
      <c r="AB131" s="77">
        <f t="shared" si="8"/>
        <v>11025</v>
      </c>
      <c r="AC131" s="79"/>
      <c r="AD131" s="82" t="s">
        <v>2</v>
      </c>
      <c r="AE131" s="46"/>
      <c r="AF131" s="46"/>
      <c r="AG131" s="46"/>
      <c r="AH131" s="46"/>
      <c r="AI131" s="88"/>
      <c r="AJ131" s="89"/>
      <c r="AK131" s="91"/>
      <c r="AL131" s="91"/>
      <c r="AM131" s="91"/>
      <c r="AN131" s="91"/>
      <c r="AO131" s="61">
        <v>3000</v>
      </c>
      <c r="AP131" s="62"/>
      <c r="AQ131" s="91"/>
      <c r="AR131" s="91"/>
      <c r="AS131" s="91"/>
      <c r="AT131" s="93"/>
      <c r="AU131" s="93"/>
      <c r="AV131" s="57">
        <f t="shared" si="9"/>
        <v>0</v>
      </c>
      <c r="AW131" s="57"/>
      <c r="AX131" s="57"/>
      <c r="AY131" s="77">
        <f t="shared" si="10"/>
        <v>0</v>
      </c>
      <c r="AZ131" s="79"/>
      <c r="BA131" s="77">
        <f t="shared" si="11"/>
        <v>0</v>
      </c>
      <c r="BB131" s="79"/>
    </row>
    <row r="132" spans="1:54" ht="27" customHeight="1">
      <c r="A132" s="40">
        <v>127</v>
      </c>
      <c r="B132" s="43"/>
      <c r="C132" s="46" t="s">
        <v>129</v>
      </c>
      <c r="D132" s="46"/>
      <c r="E132" s="46"/>
      <c r="F132" s="46"/>
      <c r="G132" s="46"/>
      <c r="H132" s="46"/>
      <c r="I132" s="50"/>
      <c r="J132" s="52" t="s">
        <v>46</v>
      </c>
      <c r="K132" s="52"/>
      <c r="L132" s="52"/>
      <c r="M132" s="52"/>
      <c r="N132" s="57">
        <v>2000</v>
      </c>
      <c r="O132" s="57"/>
      <c r="P132" s="61">
        <v>3000</v>
      </c>
      <c r="Q132" s="62"/>
      <c r="R132" s="57">
        <v>18</v>
      </c>
      <c r="S132" s="57"/>
      <c r="T132" s="57"/>
      <c r="U132" s="57">
        <v>40</v>
      </c>
      <c r="V132" s="57"/>
      <c r="W132" s="57">
        <f t="shared" si="6"/>
        <v>2160</v>
      </c>
      <c r="X132" s="57"/>
      <c r="Y132" s="57"/>
      <c r="Z132" s="77">
        <f t="shared" si="7"/>
        <v>1103.76</v>
      </c>
      <c r="AA132" s="79"/>
      <c r="AB132" s="77">
        <f t="shared" si="8"/>
        <v>75600</v>
      </c>
      <c r="AC132" s="79"/>
      <c r="AD132" s="82" t="s">
        <v>2</v>
      </c>
      <c r="AE132" s="46"/>
      <c r="AF132" s="46"/>
      <c r="AG132" s="46"/>
      <c r="AH132" s="46"/>
      <c r="AI132" s="88"/>
      <c r="AJ132" s="89"/>
      <c r="AK132" s="91"/>
      <c r="AL132" s="91"/>
      <c r="AM132" s="91"/>
      <c r="AN132" s="91"/>
      <c r="AO132" s="61">
        <v>3000</v>
      </c>
      <c r="AP132" s="62"/>
      <c r="AQ132" s="91"/>
      <c r="AR132" s="91"/>
      <c r="AS132" s="91"/>
      <c r="AT132" s="93"/>
      <c r="AU132" s="93"/>
      <c r="AV132" s="57">
        <f t="shared" si="9"/>
        <v>0</v>
      </c>
      <c r="AW132" s="57"/>
      <c r="AX132" s="57"/>
      <c r="AY132" s="77">
        <f t="shared" si="10"/>
        <v>0</v>
      </c>
      <c r="AZ132" s="79"/>
      <c r="BA132" s="77">
        <f t="shared" si="11"/>
        <v>0</v>
      </c>
      <c r="BB132" s="79"/>
    </row>
    <row r="133" spans="1:54" ht="27" customHeight="1">
      <c r="A133" s="40">
        <v>128</v>
      </c>
      <c r="B133" s="43"/>
      <c r="C133" s="46" t="s">
        <v>129</v>
      </c>
      <c r="D133" s="46"/>
      <c r="E133" s="46"/>
      <c r="F133" s="46"/>
      <c r="G133" s="46"/>
      <c r="H133" s="46"/>
      <c r="I133" s="50"/>
      <c r="J133" s="52" t="s">
        <v>46</v>
      </c>
      <c r="K133" s="52"/>
      <c r="L133" s="52"/>
      <c r="M133" s="52"/>
      <c r="N133" s="57">
        <v>2000</v>
      </c>
      <c r="O133" s="57"/>
      <c r="P133" s="61">
        <v>3000</v>
      </c>
      <c r="Q133" s="62"/>
      <c r="R133" s="57">
        <v>8</v>
      </c>
      <c r="S133" s="57"/>
      <c r="T133" s="57"/>
      <c r="U133" s="57">
        <v>40</v>
      </c>
      <c r="V133" s="57"/>
      <c r="W133" s="57">
        <f t="shared" si="6"/>
        <v>960</v>
      </c>
      <c r="X133" s="57"/>
      <c r="Y133" s="57"/>
      <c r="Z133" s="77">
        <f t="shared" si="7"/>
        <v>490.56</v>
      </c>
      <c r="AA133" s="79"/>
      <c r="AB133" s="77">
        <f t="shared" si="8"/>
        <v>33600</v>
      </c>
      <c r="AC133" s="79"/>
      <c r="AD133" s="82" t="s">
        <v>2</v>
      </c>
      <c r="AE133" s="46"/>
      <c r="AF133" s="46"/>
      <c r="AG133" s="46"/>
      <c r="AH133" s="46"/>
      <c r="AI133" s="88"/>
      <c r="AJ133" s="89"/>
      <c r="AK133" s="91"/>
      <c r="AL133" s="91"/>
      <c r="AM133" s="91"/>
      <c r="AN133" s="91"/>
      <c r="AO133" s="61">
        <v>3000</v>
      </c>
      <c r="AP133" s="62"/>
      <c r="AQ133" s="91"/>
      <c r="AR133" s="91"/>
      <c r="AS133" s="91"/>
      <c r="AT133" s="93"/>
      <c r="AU133" s="93"/>
      <c r="AV133" s="57">
        <f t="shared" si="9"/>
        <v>0</v>
      </c>
      <c r="AW133" s="57"/>
      <c r="AX133" s="57"/>
      <c r="AY133" s="77">
        <f t="shared" si="10"/>
        <v>0</v>
      </c>
      <c r="AZ133" s="79"/>
      <c r="BA133" s="77">
        <f t="shared" si="11"/>
        <v>0</v>
      </c>
      <c r="BB133" s="79"/>
    </row>
    <row r="134" spans="1:54" ht="27" customHeight="1">
      <c r="A134" s="40">
        <v>129</v>
      </c>
      <c r="B134" s="43"/>
      <c r="C134" s="46" t="s">
        <v>130</v>
      </c>
      <c r="D134" s="46"/>
      <c r="E134" s="46"/>
      <c r="F134" s="46"/>
      <c r="G134" s="46"/>
      <c r="H134" s="46"/>
      <c r="I134" s="50" t="s">
        <v>184</v>
      </c>
      <c r="J134" s="52" t="s">
        <v>20</v>
      </c>
      <c r="K134" s="52"/>
      <c r="L134" s="52"/>
      <c r="M134" s="52"/>
      <c r="N134" s="57">
        <v>12000</v>
      </c>
      <c r="O134" s="57"/>
      <c r="P134" s="61">
        <v>3000</v>
      </c>
      <c r="Q134" s="62"/>
      <c r="R134" s="57">
        <v>1</v>
      </c>
      <c r="S134" s="57"/>
      <c r="T134" s="57"/>
      <c r="U134" s="57">
        <v>35</v>
      </c>
      <c r="V134" s="57"/>
      <c r="W134" s="57">
        <f t="shared" ref="W134:W145" si="12">P134*R134*U134/1000</f>
        <v>105</v>
      </c>
      <c r="X134" s="57"/>
      <c r="Y134" s="57"/>
      <c r="Z134" s="77">
        <f t="shared" ref="Z134:Z146" si="13">W134*0.511</f>
        <v>53.655000000000001</v>
      </c>
      <c r="AA134" s="79"/>
      <c r="AB134" s="77">
        <f t="shared" ref="AB134:AB146" si="14">W134*35</f>
        <v>3675</v>
      </c>
      <c r="AC134" s="79"/>
      <c r="AD134" s="82" t="s">
        <v>2</v>
      </c>
      <c r="AE134" s="46"/>
      <c r="AF134" s="46"/>
      <c r="AG134" s="46"/>
      <c r="AH134" s="46"/>
      <c r="AI134" s="88"/>
      <c r="AJ134" s="89"/>
      <c r="AK134" s="91"/>
      <c r="AL134" s="91"/>
      <c r="AM134" s="91"/>
      <c r="AN134" s="91"/>
      <c r="AO134" s="61">
        <v>3000</v>
      </c>
      <c r="AP134" s="62"/>
      <c r="AQ134" s="91"/>
      <c r="AR134" s="91"/>
      <c r="AS134" s="91"/>
      <c r="AT134" s="93"/>
      <c r="AU134" s="93"/>
      <c r="AV134" s="57">
        <f t="shared" ref="AV134:AV145" si="15">AO134*AQ134*AT134/1000</f>
        <v>0</v>
      </c>
      <c r="AW134" s="57"/>
      <c r="AX134" s="57"/>
      <c r="AY134" s="77">
        <f t="shared" ref="AY134:AY146" si="16">AV134*0.511</f>
        <v>0</v>
      </c>
      <c r="AZ134" s="79"/>
      <c r="BA134" s="77">
        <f t="shared" ref="BA134:BA146" si="17">AV134*35</f>
        <v>0</v>
      </c>
      <c r="BB134" s="79"/>
    </row>
    <row r="135" spans="1:54" ht="27" customHeight="1">
      <c r="A135" s="40">
        <v>130</v>
      </c>
      <c r="B135" s="43"/>
      <c r="C135" s="46" t="s">
        <v>131</v>
      </c>
      <c r="D135" s="46"/>
      <c r="E135" s="46"/>
      <c r="F135" s="46"/>
      <c r="G135" s="46"/>
      <c r="H135" s="46"/>
      <c r="I135" s="50" t="s">
        <v>184</v>
      </c>
      <c r="J135" s="52" t="s">
        <v>20</v>
      </c>
      <c r="K135" s="52"/>
      <c r="L135" s="52"/>
      <c r="M135" s="52"/>
      <c r="N135" s="57">
        <v>12000</v>
      </c>
      <c r="O135" s="57"/>
      <c r="P135" s="61">
        <v>3000</v>
      </c>
      <c r="Q135" s="62"/>
      <c r="R135" s="57">
        <v>8</v>
      </c>
      <c r="S135" s="57"/>
      <c r="T135" s="57"/>
      <c r="U135" s="57">
        <v>35</v>
      </c>
      <c r="V135" s="57"/>
      <c r="W135" s="57">
        <f t="shared" si="12"/>
        <v>840</v>
      </c>
      <c r="X135" s="57"/>
      <c r="Y135" s="57"/>
      <c r="Z135" s="77">
        <f t="shared" si="13"/>
        <v>429.24</v>
      </c>
      <c r="AA135" s="79"/>
      <c r="AB135" s="77">
        <f t="shared" si="14"/>
        <v>29400</v>
      </c>
      <c r="AC135" s="79"/>
      <c r="AD135" s="82" t="s">
        <v>2</v>
      </c>
      <c r="AE135" s="46"/>
      <c r="AF135" s="46"/>
      <c r="AG135" s="46"/>
      <c r="AH135" s="46"/>
      <c r="AI135" s="88"/>
      <c r="AJ135" s="89"/>
      <c r="AK135" s="91"/>
      <c r="AL135" s="91"/>
      <c r="AM135" s="91"/>
      <c r="AN135" s="91"/>
      <c r="AO135" s="61">
        <v>3000</v>
      </c>
      <c r="AP135" s="62"/>
      <c r="AQ135" s="91"/>
      <c r="AR135" s="91"/>
      <c r="AS135" s="91"/>
      <c r="AT135" s="93"/>
      <c r="AU135" s="93"/>
      <c r="AV135" s="57">
        <f t="shared" si="15"/>
        <v>0</v>
      </c>
      <c r="AW135" s="57"/>
      <c r="AX135" s="57"/>
      <c r="AY135" s="77">
        <f t="shared" si="16"/>
        <v>0</v>
      </c>
      <c r="AZ135" s="79"/>
      <c r="BA135" s="77">
        <f t="shared" si="17"/>
        <v>0</v>
      </c>
      <c r="BB135" s="79"/>
    </row>
    <row r="136" spans="1:54" ht="27" customHeight="1">
      <c r="A136" s="40">
        <v>131</v>
      </c>
      <c r="B136" s="43"/>
      <c r="C136" s="46" t="s">
        <v>90</v>
      </c>
      <c r="D136" s="46"/>
      <c r="E136" s="46"/>
      <c r="F136" s="46"/>
      <c r="G136" s="46"/>
      <c r="H136" s="46"/>
      <c r="I136" s="50" t="s">
        <v>181</v>
      </c>
      <c r="J136" s="52" t="s">
        <v>20</v>
      </c>
      <c r="K136" s="52"/>
      <c r="L136" s="52"/>
      <c r="M136" s="52"/>
      <c r="N136" s="57">
        <v>12000</v>
      </c>
      <c r="O136" s="57"/>
      <c r="P136" s="61">
        <v>3000</v>
      </c>
      <c r="Q136" s="62"/>
      <c r="R136" s="57">
        <v>4</v>
      </c>
      <c r="S136" s="57"/>
      <c r="T136" s="57"/>
      <c r="U136" s="57">
        <v>35</v>
      </c>
      <c r="V136" s="57"/>
      <c r="W136" s="57">
        <f t="shared" si="12"/>
        <v>420</v>
      </c>
      <c r="X136" s="57"/>
      <c r="Y136" s="57"/>
      <c r="Z136" s="77">
        <f t="shared" si="13"/>
        <v>214.62</v>
      </c>
      <c r="AA136" s="79"/>
      <c r="AB136" s="77">
        <f t="shared" si="14"/>
        <v>14700</v>
      </c>
      <c r="AC136" s="79"/>
      <c r="AD136" s="82" t="s">
        <v>2</v>
      </c>
      <c r="AE136" s="46"/>
      <c r="AF136" s="46"/>
      <c r="AG136" s="46"/>
      <c r="AH136" s="46"/>
      <c r="AI136" s="88"/>
      <c r="AJ136" s="89"/>
      <c r="AK136" s="91"/>
      <c r="AL136" s="91"/>
      <c r="AM136" s="91"/>
      <c r="AN136" s="91"/>
      <c r="AO136" s="61">
        <v>3000</v>
      </c>
      <c r="AP136" s="62"/>
      <c r="AQ136" s="91"/>
      <c r="AR136" s="91"/>
      <c r="AS136" s="91"/>
      <c r="AT136" s="93"/>
      <c r="AU136" s="93"/>
      <c r="AV136" s="57">
        <f t="shared" si="15"/>
        <v>0</v>
      </c>
      <c r="AW136" s="57"/>
      <c r="AX136" s="57"/>
      <c r="AY136" s="77">
        <f t="shared" si="16"/>
        <v>0</v>
      </c>
      <c r="AZ136" s="79"/>
      <c r="BA136" s="77">
        <f t="shared" si="17"/>
        <v>0</v>
      </c>
      <c r="BB136" s="79"/>
    </row>
    <row r="137" spans="1:54" ht="27" customHeight="1">
      <c r="A137" s="40">
        <v>132</v>
      </c>
      <c r="B137" s="43"/>
      <c r="C137" s="46" t="s">
        <v>132</v>
      </c>
      <c r="D137" s="46"/>
      <c r="E137" s="46"/>
      <c r="F137" s="46"/>
      <c r="G137" s="46"/>
      <c r="H137" s="46"/>
      <c r="I137" s="50" t="s">
        <v>180</v>
      </c>
      <c r="J137" s="52" t="s">
        <v>20</v>
      </c>
      <c r="K137" s="52"/>
      <c r="L137" s="52"/>
      <c r="M137" s="52"/>
      <c r="N137" s="57">
        <v>12000</v>
      </c>
      <c r="O137" s="57"/>
      <c r="P137" s="61">
        <v>3000</v>
      </c>
      <c r="Q137" s="62"/>
      <c r="R137" s="57">
        <v>1</v>
      </c>
      <c r="S137" s="57"/>
      <c r="T137" s="57"/>
      <c r="U137" s="57">
        <v>35</v>
      </c>
      <c r="V137" s="57"/>
      <c r="W137" s="57">
        <f t="shared" si="12"/>
        <v>105</v>
      </c>
      <c r="X137" s="57"/>
      <c r="Y137" s="57"/>
      <c r="Z137" s="77">
        <f t="shared" si="13"/>
        <v>53.655000000000001</v>
      </c>
      <c r="AA137" s="79"/>
      <c r="AB137" s="77">
        <f t="shared" si="14"/>
        <v>3675</v>
      </c>
      <c r="AC137" s="79"/>
      <c r="AD137" s="82" t="s">
        <v>2</v>
      </c>
      <c r="AE137" s="46"/>
      <c r="AF137" s="46"/>
      <c r="AG137" s="46"/>
      <c r="AH137" s="46"/>
      <c r="AI137" s="88"/>
      <c r="AJ137" s="89"/>
      <c r="AK137" s="91"/>
      <c r="AL137" s="91"/>
      <c r="AM137" s="91"/>
      <c r="AN137" s="91"/>
      <c r="AO137" s="61">
        <v>3000</v>
      </c>
      <c r="AP137" s="62"/>
      <c r="AQ137" s="91"/>
      <c r="AR137" s="91"/>
      <c r="AS137" s="91"/>
      <c r="AT137" s="93"/>
      <c r="AU137" s="93"/>
      <c r="AV137" s="57">
        <f t="shared" si="15"/>
        <v>0</v>
      </c>
      <c r="AW137" s="57"/>
      <c r="AX137" s="57"/>
      <c r="AY137" s="77">
        <f t="shared" si="16"/>
        <v>0</v>
      </c>
      <c r="AZ137" s="79"/>
      <c r="BA137" s="77">
        <f t="shared" si="17"/>
        <v>0</v>
      </c>
      <c r="BB137" s="79"/>
    </row>
    <row r="138" spans="1:54" ht="27" customHeight="1">
      <c r="A138" s="40">
        <v>133</v>
      </c>
      <c r="B138" s="43"/>
      <c r="C138" s="46" t="s">
        <v>132</v>
      </c>
      <c r="D138" s="46"/>
      <c r="E138" s="46"/>
      <c r="F138" s="46"/>
      <c r="G138" s="46"/>
      <c r="H138" s="46"/>
      <c r="I138" s="50"/>
      <c r="J138" s="52" t="s">
        <v>46</v>
      </c>
      <c r="K138" s="52"/>
      <c r="L138" s="52"/>
      <c r="M138" s="52"/>
      <c r="N138" s="57">
        <v>2000</v>
      </c>
      <c r="O138" s="57"/>
      <c r="P138" s="61">
        <v>3000</v>
      </c>
      <c r="Q138" s="62"/>
      <c r="R138" s="57">
        <v>16</v>
      </c>
      <c r="S138" s="57"/>
      <c r="T138" s="57"/>
      <c r="U138" s="57">
        <v>40</v>
      </c>
      <c r="V138" s="57"/>
      <c r="W138" s="57">
        <f t="shared" si="12"/>
        <v>1920</v>
      </c>
      <c r="X138" s="57"/>
      <c r="Y138" s="57"/>
      <c r="Z138" s="77">
        <f t="shared" si="13"/>
        <v>981.12</v>
      </c>
      <c r="AA138" s="79"/>
      <c r="AB138" s="77">
        <f t="shared" si="14"/>
        <v>67200</v>
      </c>
      <c r="AC138" s="79"/>
      <c r="AD138" s="82" t="s">
        <v>2</v>
      </c>
      <c r="AE138" s="46"/>
      <c r="AF138" s="46"/>
      <c r="AG138" s="46"/>
      <c r="AH138" s="46"/>
      <c r="AI138" s="88"/>
      <c r="AJ138" s="89"/>
      <c r="AK138" s="91"/>
      <c r="AL138" s="91"/>
      <c r="AM138" s="91"/>
      <c r="AN138" s="91"/>
      <c r="AO138" s="61">
        <v>3000</v>
      </c>
      <c r="AP138" s="62"/>
      <c r="AQ138" s="91"/>
      <c r="AR138" s="91"/>
      <c r="AS138" s="91"/>
      <c r="AT138" s="93"/>
      <c r="AU138" s="93"/>
      <c r="AV138" s="57">
        <f t="shared" si="15"/>
        <v>0</v>
      </c>
      <c r="AW138" s="57"/>
      <c r="AX138" s="57"/>
      <c r="AY138" s="77">
        <f t="shared" si="16"/>
        <v>0</v>
      </c>
      <c r="AZ138" s="79"/>
      <c r="BA138" s="77">
        <f t="shared" si="17"/>
        <v>0</v>
      </c>
      <c r="BB138" s="79"/>
    </row>
    <row r="139" spans="1:54" ht="27" customHeight="1">
      <c r="A139" s="40">
        <v>134</v>
      </c>
      <c r="B139" s="43"/>
      <c r="C139" s="46" t="s">
        <v>133</v>
      </c>
      <c r="D139" s="46"/>
      <c r="E139" s="46"/>
      <c r="F139" s="46"/>
      <c r="G139" s="46"/>
      <c r="H139" s="46"/>
      <c r="I139" s="50" t="s">
        <v>191</v>
      </c>
      <c r="J139" s="52" t="s">
        <v>134</v>
      </c>
      <c r="K139" s="52"/>
      <c r="L139" s="52"/>
      <c r="M139" s="52"/>
      <c r="N139" s="57">
        <v>9000</v>
      </c>
      <c r="O139" s="57"/>
      <c r="P139" s="61">
        <v>3000</v>
      </c>
      <c r="Q139" s="62"/>
      <c r="R139" s="57">
        <v>2</v>
      </c>
      <c r="S139" s="57"/>
      <c r="T139" s="57"/>
      <c r="U139" s="57">
        <v>250</v>
      </c>
      <c r="V139" s="57"/>
      <c r="W139" s="57">
        <f t="shared" si="12"/>
        <v>1500</v>
      </c>
      <c r="X139" s="57"/>
      <c r="Y139" s="57"/>
      <c r="Z139" s="77">
        <f t="shared" si="13"/>
        <v>766.5</v>
      </c>
      <c r="AA139" s="79"/>
      <c r="AB139" s="77">
        <f t="shared" si="14"/>
        <v>52500</v>
      </c>
      <c r="AC139" s="79"/>
      <c r="AD139" s="82" t="s">
        <v>2</v>
      </c>
      <c r="AE139" s="46"/>
      <c r="AF139" s="46"/>
      <c r="AG139" s="46"/>
      <c r="AH139" s="46"/>
      <c r="AI139" s="88"/>
      <c r="AJ139" s="89"/>
      <c r="AK139" s="91"/>
      <c r="AL139" s="91"/>
      <c r="AM139" s="91"/>
      <c r="AN139" s="91"/>
      <c r="AO139" s="61">
        <v>3000</v>
      </c>
      <c r="AP139" s="62"/>
      <c r="AQ139" s="91"/>
      <c r="AR139" s="91"/>
      <c r="AS139" s="91"/>
      <c r="AT139" s="93"/>
      <c r="AU139" s="93"/>
      <c r="AV139" s="57">
        <f t="shared" si="15"/>
        <v>0</v>
      </c>
      <c r="AW139" s="57"/>
      <c r="AX139" s="57"/>
      <c r="AY139" s="77">
        <f t="shared" si="16"/>
        <v>0</v>
      </c>
      <c r="AZ139" s="79"/>
      <c r="BA139" s="77">
        <f t="shared" si="17"/>
        <v>0</v>
      </c>
      <c r="BB139" s="79"/>
    </row>
    <row r="140" spans="1:54" ht="27" customHeight="1">
      <c r="A140" s="40">
        <v>135</v>
      </c>
      <c r="B140" s="43"/>
      <c r="C140" s="46" t="s">
        <v>135</v>
      </c>
      <c r="D140" s="46"/>
      <c r="E140" s="46"/>
      <c r="F140" s="46"/>
      <c r="G140" s="46"/>
      <c r="H140" s="46"/>
      <c r="I140" s="50" t="s">
        <v>29</v>
      </c>
      <c r="J140" s="52" t="s">
        <v>20</v>
      </c>
      <c r="K140" s="52"/>
      <c r="L140" s="52"/>
      <c r="M140" s="52"/>
      <c r="N140" s="57">
        <v>12000</v>
      </c>
      <c r="O140" s="57"/>
      <c r="P140" s="61">
        <v>3000</v>
      </c>
      <c r="Q140" s="62"/>
      <c r="R140" s="57">
        <v>26</v>
      </c>
      <c r="S140" s="57"/>
      <c r="T140" s="57"/>
      <c r="U140" s="57">
        <v>35</v>
      </c>
      <c r="V140" s="57"/>
      <c r="W140" s="57">
        <f t="shared" si="12"/>
        <v>2730</v>
      </c>
      <c r="X140" s="57"/>
      <c r="Y140" s="57"/>
      <c r="Z140" s="77">
        <f t="shared" si="13"/>
        <v>1395.03</v>
      </c>
      <c r="AA140" s="79"/>
      <c r="AB140" s="77">
        <f t="shared" si="14"/>
        <v>95550</v>
      </c>
      <c r="AC140" s="79"/>
      <c r="AD140" s="82" t="s">
        <v>2</v>
      </c>
      <c r="AE140" s="46"/>
      <c r="AF140" s="46"/>
      <c r="AG140" s="46"/>
      <c r="AH140" s="46"/>
      <c r="AI140" s="88"/>
      <c r="AJ140" s="89"/>
      <c r="AK140" s="91"/>
      <c r="AL140" s="91"/>
      <c r="AM140" s="91"/>
      <c r="AN140" s="91"/>
      <c r="AO140" s="61">
        <v>3000</v>
      </c>
      <c r="AP140" s="62"/>
      <c r="AQ140" s="91"/>
      <c r="AR140" s="91"/>
      <c r="AS140" s="91"/>
      <c r="AT140" s="93"/>
      <c r="AU140" s="93"/>
      <c r="AV140" s="57">
        <f t="shared" si="15"/>
        <v>0</v>
      </c>
      <c r="AW140" s="57"/>
      <c r="AX140" s="57"/>
      <c r="AY140" s="77">
        <f t="shared" si="16"/>
        <v>0</v>
      </c>
      <c r="AZ140" s="79"/>
      <c r="BA140" s="77">
        <f t="shared" si="17"/>
        <v>0</v>
      </c>
      <c r="BB140" s="79"/>
    </row>
    <row r="141" spans="1:54" ht="27" customHeight="1">
      <c r="A141" s="40">
        <v>136</v>
      </c>
      <c r="B141" s="43"/>
      <c r="C141" s="46" t="s">
        <v>136</v>
      </c>
      <c r="D141" s="46"/>
      <c r="E141" s="46"/>
      <c r="F141" s="46"/>
      <c r="G141" s="46"/>
      <c r="H141" s="46"/>
      <c r="I141" s="50" t="s">
        <v>29</v>
      </c>
      <c r="J141" s="52" t="s">
        <v>20</v>
      </c>
      <c r="K141" s="52"/>
      <c r="L141" s="52"/>
      <c r="M141" s="52"/>
      <c r="N141" s="57">
        <v>12000</v>
      </c>
      <c r="O141" s="57"/>
      <c r="P141" s="61">
        <v>3000</v>
      </c>
      <c r="Q141" s="62"/>
      <c r="R141" s="57">
        <v>8</v>
      </c>
      <c r="S141" s="57"/>
      <c r="T141" s="57"/>
      <c r="U141" s="57">
        <v>35</v>
      </c>
      <c r="V141" s="57"/>
      <c r="W141" s="57">
        <f t="shared" si="12"/>
        <v>840</v>
      </c>
      <c r="X141" s="57"/>
      <c r="Y141" s="57"/>
      <c r="Z141" s="77">
        <f t="shared" si="13"/>
        <v>429.24</v>
      </c>
      <c r="AA141" s="79"/>
      <c r="AB141" s="77">
        <f t="shared" si="14"/>
        <v>29400</v>
      </c>
      <c r="AC141" s="79"/>
      <c r="AD141" s="82" t="s">
        <v>2</v>
      </c>
      <c r="AE141" s="46"/>
      <c r="AF141" s="46"/>
      <c r="AG141" s="46"/>
      <c r="AH141" s="46"/>
      <c r="AI141" s="88"/>
      <c r="AJ141" s="89"/>
      <c r="AK141" s="91"/>
      <c r="AL141" s="91"/>
      <c r="AM141" s="91"/>
      <c r="AN141" s="91"/>
      <c r="AO141" s="61">
        <v>3000</v>
      </c>
      <c r="AP141" s="62"/>
      <c r="AQ141" s="91"/>
      <c r="AR141" s="91"/>
      <c r="AS141" s="91"/>
      <c r="AT141" s="93"/>
      <c r="AU141" s="93"/>
      <c r="AV141" s="57">
        <f t="shared" si="15"/>
        <v>0</v>
      </c>
      <c r="AW141" s="57"/>
      <c r="AX141" s="57"/>
      <c r="AY141" s="77">
        <f t="shared" si="16"/>
        <v>0</v>
      </c>
      <c r="AZ141" s="79"/>
      <c r="BA141" s="77">
        <f t="shared" si="17"/>
        <v>0</v>
      </c>
      <c r="BB141" s="79"/>
    </row>
    <row r="142" spans="1:54" ht="27" customHeight="1">
      <c r="A142" s="40">
        <v>137</v>
      </c>
      <c r="B142" s="43"/>
      <c r="C142" s="46" t="s">
        <v>137</v>
      </c>
      <c r="D142" s="46"/>
      <c r="E142" s="46"/>
      <c r="F142" s="46"/>
      <c r="G142" s="46"/>
      <c r="H142" s="46"/>
      <c r="I142" s="50" t="s">
        <v>189</v>
      </c>
      <c r="J142" s="52" t="s">
        <v>138</v>
      </c>
      <c r="K142" s="52"/>
      <c r="L142" s="52"/>
      <c r="M142" s="52"/>
      <c r="N142" s="57">
        <v>6000</v>
      </c>
      <c r="O142" s="57"/>
      <c r="P142" s="61">
        <v>3000</v>
      </c>
      <c r="Q142" s="62"/>
      <c r="R142" s="57">
        <v>18</v>
      </c>
      <c r="S142" s="57"/>
      <c r="T142" s="57"/>
      <c r="U142" s="57">
        <v>14</v>
      </c>
      <c r="V142" s="57"/>
      <c r="W142" s="57">
        <f t="shared" si="12"/>
        <v>756</v>
      </c>
      <c r="X142" s="57"/>
      <c r="Y142" s="57"/>
      <c r="Z142" s="77">
        <f t="shared" si="13"/>
        <v>386.31600000000003</v>
      </c>
      <c r="AA142" s="79"/>
      <c r="AB142" s="77">
        <f t="shared" si="14"/>
        <v>26460</v>
      </c>
      <c r="AC142" s="79"/>
      <c r="AD142" s="82" t="s">
        <v>2</v>
      </c>
      <c r="AE142" s="46"/>
      <c r="AF142" s="46"/>
      <c r="AG142" s="46"/>
      <c r="AH142" s="46"/>
      <c r="AI142" s="88"/>
      <c r="AJ142" s="89"/>
      <c r="AK142" s="91"/>
      <c r="AL142" s="91"/>
      <c r="AM142" s="91"/>
      <c r="AN142" s="91"/>
      <c r="AO142" s="61">
        <v>3000</v>
      </c>
      <c r="AP142" s="62"/>
      <c r="AQ142" s="91"/>
      <c r="AR142" s="91"/>
      <c r="AS142" s="91"/>
      <c r="AT142" s="93"/>
      <c r="AU142" s="93"/>
      <c r="AV142" s="57">
        <f t="shared" si="15"/>
        <v>0</v>
      </c>
      <c r="AW142" s="57"/>
      <c r="AX142" s="57"/>
      <c r="AY142" s="77">
        <f t="shared" si="16"/>
        <v>0</v>
      </c>
      <c r="AZ142" s="79"/>
      <c r="BA142" s="77">
        <f t="shared" si="17"/>
        <v>0</v>
      </c>
      <c r="BB142" s="79"/>
    </row>
    <row r="143" spans="1:54" ht="27" customHeight="1">
      <c r="A143" s="40">
        <v>138</v>
      </c>
      <c r="B143" s="43"/>
      <c r="C143" s="46" t="s">
        <v>139</v>
      </c>
      <c r="D143" s="46"/>
      <c r="E143" s="46"/>
      <c r="F143" s="46"/>
      <c r="G143" s="46"/>
      <c r="H143" s="46"/>
      <c r="I143" s="50" t="s">
        <v>190</v>
      </c>
      <c r="J143" s="52" t="s">
        <v>140</v>
      </c>
      <c r="K143" s="52"/>
      <c r="L143" s="52"/>
      <c r="M143" s="52"/>
      <c r="N143" s="57">
        <v>12000</v>
      </c>
      <c r="O143" s="57"/>
      <c r="P143" s="61">
        <v>3000</v>
      </c>
      <c r="Q143" s="62"/>
      <c r="R143" s="57">
        <v>4</v>
      </c>
      <c r="S143" s="57"/>
      <c r="T143" s="57"/>
      <c r="U143" s="57">
        <v>400</v>
      </c>
      <c r="V143" s="57"/>
      <c r="W143" s="57">
        <f t="shared" si="12"/>
        <v>4800</v>
      </c>
      <c r="X143" s="57"/>
      <c r="Y143" s="57"/>
      <c r="Z143" s="77">
        <f t="shared" si="13"/>
        <v>2452.8000000000002</v>
      </c>
      <c r="AA143" s="79"/>
      <c r="AB143" s="77">
        <f t="shared" si="14"/>
        <v>168000</v>
      </c>
      <c r="AC143" s="79"/>
      <c r="AD143" s="82" t="s">
        <v>2</v>
      </c>
      <c r="AE143" s="46"/>
      <c r="AF143" s="46"/>
      <c r="AG143" s="46"/>
      <c r="AH143" s="46"/>
      <c r="AI143" s="88"/>
      <c r="AJ143" s="89"/>
      <c r="AK143" s="91"/>
      <c r="AL143" s="91"/>
      <c r="AM143" s="91"/>
      <c r="AN143" s="91"/>
      <c r="AO143" s="61">
        <v>3000</v>
      </c>
      <c r="AP143" s="62"/>
      <c r="AQ143" s="91"/>
      <c r="AR143" s="91"/>
      <c r="AS143" s="91"/>
      <c r="AT143" s="93"/>
      <c r="AU143" s="93"/>
      <c r="AV143" s="57">
        <f t="shared" si="15"/>
        <v>0</v>
      </c>
      <c r="AW143" s="57"/>
      <c r="AX143" s="57"/>
      <c r="AY143" s="77">
        <f t="shared" si="16"/>
        <v>0</v>
      </c>
      <c r="AZ143" s="79"/>
      <c r="BA143" s="77">
        <f t="shared" si="17"/>
        <v>0</v>
      </c>
      <c r="BB143" s="79"/>
    </row>
    <row r="144" spans="1:54" ht="27" customHeight="1">
      <c r="A144" s="40">
        <v>139</v>
      </c>
      <c r="B144" s="43"/>
      <c r="C144" s="46" t="s">
        <v>141</v>
      </c>
      <c r="D144" s="46"/>
      <c r="E144" s="46"/>
      <c r="F144" s="46"/>
      <c r="G144" s="46"/>
      <c r="H144" s="46"/>
      <c r="I144" s="50" t="s">
        <v>158</v>
      </c>
      <c r="J144" s="52" t="s">
        <v>20</v>
      </c>
      <c r="K144" s="52"/>
      <c r="L144" s="52"/>
      <c r="M144" s="52"/>
      <c r="N144" s="57">
        <v>12000</v>
      </c>
      <c r="O144" s="57"/>
      <c r="P144" s="61">
        <v>3000</v>
      </c>
      <c r="Q144" s="62"/>
      <c r="R144" s="57">
        <v>8</v>
      </c>
      <c r="S144" s="57"/>
      <c r="T144" s="57"/>
      <c r="U144" s="57">
        <v>35</v>
      </c>
      <c r="V144" s="57"/>
      <c r="W144" s="57">
        <f t="shared" si="12"/>
        <v>840</v>
      </c>
      <c r="X144" s="57"/>
      <c r="Y144" s="57"/>
      <c r="Z144" s="77">
        <f t="shared" si="13"/>
        <v>429.24</v>
      </c>
      <c r="AA144" s="79"/>
      <c r="AB144" s="77">
        <f t="shared" si="14"/>
        <v>29400</v>
      </c>
      <c r="AC144" s="79"/>
      <c r="AD144" s="82" t="s">
        <v>2</v>
      </c>
      <c r="AE144" s="46"/>
      <c r="AF144" s="46"/>
      <c r="AG144" s="46"/>
      <c r="AH144" s="46"/>
      <c r="AI144" s="88"/>
      <c r="AJ144" s="89"/>
      <c r="AK144" s="91"/>
      <c r="AL144" s="91"/>
      <c r="AM144" s="91"/>
      <c r="AN144" s="91"/>
      <c r="AO144" s="61">
        <v>3000</v>
      </c>
      <c r="AP144" s="62"/>
      <c r="AQ144" s="91"/>
      <c r="AR144" s="91"/>
      <c r="AS144" s="91"/>
      <c r="AT144" s="93"/>
      <c r="AU144" s="93"/>
      <c r="AV144" s="57">
        <f t="shared" si="15"/>
        <v>0</v>
      </c>
      <c r="AW144" s="57"/>
      <c r="AX144" s="57"/>
      <c r="AY144" s="77">
        <f t="shared" si="16"/>
        <v>0</v>
      </c>
      <c r="AZ144" s="79"/>
      <c r="BA144" s="77">
        <f t="shared" si="17"/>
        <v>0</v>
      </c>
      <c r="BB144" s="79"/>
    </row>
    <row r="145" spans="1:54" ht="27" customHeight="1">
      <c r="A145" s="40">
        <v>140</v>
      </c>
      <c r="B145" s="43"/>
      <c r="C145" s="46" t="s">
        <v>143</v>
      </c>
      <c r="D145" s="46"/>
      <c r="E145" s="46"/>
      <c r="F145" s="46"/>
      <c r="G145" s="46"/>
      <c r="H145" s="46"/>
      <c r="I145" s="50" t="s">
        <v>158</v>
      </c>
      <c r="J145" s="52" t="s">
        <v>20</v>
      </c>
      <c r="K145" s="52"/>
      <c r="L145" s="52"/>
      <c r="M145" s="52"/>
      <c r="N145" s="57">
        <v>12000</v>
      </c>
      <c r="O145" s="57"/>
      <c r="P145" s="61">
        <v>3000</v>
      </c>
      <c r="Q145" s="62"/>
      <c r="R145" s="57">
        <v>8</v>
      </c>
      <c r="S145" s="57"/>
      <c r="T145" s="57"/>
      <c r="U145" s="57">
        <v>35</v>
      </c>
      <c r="V145" s="57"/>
      <c r="W145" s="57">
        <f t="shared" si="12"/>
        <v>840</v>
      </c>
      <c r="X145" s="57"/>
      <c r="Y145" s="57"/>
      <c r="Z145" s="77">
        <f t="shared" si="13"/>
        <v>429.24</v>
      </c>
      <c r="AA145" s="79"/>
      <c r="AB145" s="77">
        <f t="shared" si="14"/>
        <v>29400</v>
      </c>
      <c r="AC145" s="79"/>
      <c r="AD145" s="82" t="s">
        <v>2</v>
      </c>
      <c r="AE145" s="46"/>
      <c r="AF145" s="46"/>
      <c r="AG145" s="46"/>
      <c r="AH145" s="46"/>
      <c r="AI145" s="88"/>
      <c r="AJ145" s="89"/>
      <c r="AK145" s="91"/>
      <c r="AL145" s="91"/>
      <c r="AM145" s="91"/>
      <c r="AN145" s="91"/>
      <c r="AO145" s="61">
        <v>3000</v>
      </c>
      <c r="AP145" s="62"/>
      <c r="AQ145" s="91"/>
      <c r="AR145" s="91"/>
      <c r="AS145" s="91"/>
      <c r="AT145" s="93"/>
      <c r="AU145" s="93"/>
      <c r="AV145" s="57">
        <f t="shared" si="15"/>
        <v>0</v>
      </c>
      <c r="AW145" s="57"/>
      <c r="AX145" s="57"/>
      <c r="AY145" s="77">
        <f t="shared" si="16"/>
        <v>0</v>
      </c>
      <c r="AZ145" s="79"/>
      <c r="BA145" s="77">
        <f t="shared" si="17"/>
        <v>0</v>
      </c>
      <c r="BB145" s="79"/>
    </row>
    <row r="146" spans="1:54" ht="27" customHeight="1">
      <c r="A146" s="41" t="s">
        <v>69</v>
      </c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73"/>
      <c r="W146" s="57">
        <f>SUM(W6:Y145)</f>
        <v>224124</v>
      </c>
      <c r="X146" s="57"/>
      <c r="Y146" s="57"/>
      <c r="Z146" s="77">
        <f t="shared" si="13"/>
        <v>114527.364</v>
      </c>
      <c r="AA146" s="79"/>
      <c r="AB146" s="77">
        <f t="shared" si="14"/>
        <v>7844340</v>
      </c>
      <c r="AC146" s="79"/>
      <c r="AD146" s="82" t="s">
        <v>2</v>
      </c>
      <c r="AE146" s="83" t="s">
        <v>69</v>
      </c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94"/>
      <c r="AV146" s="57">
        <f>SUM(AV6:AX145)</f>
        <v>0</v>
      </c>
      <c r="AW146" s="57"/>
      <c r="AX146" s="57"/>
      <c r="AY146" s="77">
        <f t="shared" si="16"/>
        <v>0</v>
      </c>
      <c r="AZ146" s="79"/>
      <c r="BA146" s="77">
        <f t="shared" si="17"/>
        <v>0</v>
      </c>
      <c r="BB146" s="79"/>
    </row>
    <row r="147" spans="1:54" ht="27" customHeight="1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84" t="s">
        <v>205</v>
      </c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</row>
    <row r="148" spans="1:54" ht="24" customHeight="1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85" t="s">
        <v>197</v>
      </c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</row>
    <row r="149" spans="1:54" ht="22.5" customHeight="1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86" t="s">
        <v>196</v>
      </c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</row>
  </sheetData>
  <mergeCells count="2845">
    <mergeCell ref="R3:AC3"/>
    <mergeCell ref="AQ3:BB3"/>
    <mergeCell ref="R4:T4"/>
    <mergeCell ref="U4:V4"/>
    <mergeCell ref="W4:Y4"/>
    <mergeCell ref="Z4:AA4"/>
    <mergeCell ref="AB4:AC4"/>
    <mergeCell ref="AQ4:AS4"/>
    <mergeCell ref="AT4:AU4"/>
    <mergeCell ref="AV4:AX4"/>
    <mergeCell ref="AY4:AZ4"/>
    <mergeCell ref="BA4:BB4"/>
    <mergeCell ref="R5:T5"/>
    <mergeCell ref="U5:V5"/>
    <mergeCell ref="W5:Y5"/>
    <mergeCell ref="Z5:AA5"/>
    <mergeCell ref="AB5:AC5"/>
    <mergeCell ref="AI5:AJ5"/>
    <mergeCell ref="AQ5:AS5"/>
    <mergeCell ref="AT5:AU5"/>
    <mergeCell ref="AV5:AX5"/>
    <mergeCell ref="AY5:AZ5"/>
    <mergeCell ref="BA5:BB5"/>
    <mergeCell ref="A6:B6"/>
    <mergeCell ref="C6:H6"/>
    <mergeCell ref="J6:M6"/>
    <mergeCell ref="N6:O6"/>
    <mergeCell ref="P6:Q6"/>
    <mergeCell ref="R6:T6"/>
    <mergeCell ref="U6:V6"/>
    <mergeCell ref="W6:Y6"/>
    <mergeCell ref="Z6:AA6"/>
    <mergeCell ref="AB6:AC6"/>
    <mergeCell ref="AE6:AH6"/>
    <mergeCell ref="AI6:AJ6"/>
    <mergeCell ref="AK6:AL6"/>
    <mergeCell ref="AM6:AN6"/>
    <mergeCell ref="AO6:AP6"/>
    <mergeCell ref="AQ6:AS6"/>
    <mergeCell ref="AT6:AU6"/>
    <mergeCell ref="AV6:AX6"/>
    <mergeCell ref="AY6:AZ6"/>
    <mergeCell ref="BA6:BB6"/>
    <mergeCell ref="A7:B7"/>
    <mergeCell ref="C7:H7"/>
    <mergeCell ref="J7:M7"/>
    <mergeCell ref="N7:O7"/>
    <mergeCell ref="P7:Q7"/>
    <mergeCell ref="R7:T7"/>
    <mergeCell ref="U7:V7"/>
    <mergeCell ref="W7:Y7"/>
    <mergeCell ref="Z7:AA7"/>
    <mergeCell ref="AB7:AC7"/>
    <mergeCell ref="AE7:AH7"/>
    <mergeCell ref="AI7:AJ7"/>
    <mergeCell ref="AK7:AL7"/>
    <mergeCell ref="AM7:AN7"/>
    <mergeCell ref="AO7:AP7"/>
    <mergeCell ref="AQ7:AS7"/>
    <mergeCell ref="AT7:AU7"/>
    <mergeCell ref="AV7:AX7"/>
    <mergeCell ref="AY7:AZ7"/>
    <mergeCell ref="BA7:BB7"/>
    <mergeCell ref="A8:B8"/>
    <mergeCell ref="C8:H8"/>
    <mergeCell ref="J8:M8"/>
    <mergeCell ref="N8:O8"/>
    <mergeCell ref="P8:Q8"/>
    <mergeCell ref="R8:T8"/>
    <mergeCell ref="U8:V8"/>
    <mergeCell ref="W8:Y8"/>
    <mergeCell ref="Z8:AA8"/>
    <mergeCell ref="AB8:AC8"/>
    <mergeCell ref="AE8:AH8"/>
    <mergeCell ref="AI8:AJ8"/>
    <mergeCell ref="AK8:AL8"/>
    <mergeCell ref="AM8:AN8"/>
    <mergeCell ref="AO8:AP8"/>
    <mergeCell ref="AQ8:AS8"/>
    <mergeCell ref="AT8:AU8"/>
    <mergeCell ref="AV8:AX8"/>
    <mergeCell ref="AY8:AZ8"/>
    <mergeCell ref="BA8:BB8"/>
    <mergeCell ref="A9:B9"/>
    <mergeCell ref="C9:H9"/>
    <mergeCell ref="J9:M9"/>
    <mergeCell ref="N9:O9"/>
    <mergeCell ref="P9:Q9"/>
    <mergeCell ref="R9:T9"/>
    <mergeCell ref="U9:V9"/>
    <mergeCell ref="W9:Y9"/>
    <mergeCell ref="Z9:AA9"/>
    <mergeCell ref="AB9:AC9"/>
    <mergeCell ref="AE9:AH9"/>
    <mergeCell ref="AI9:AJ9"/>
    <mergeCell ref="AK9:AL9"/>
    <mergeCell ref="AM9:AN9"/>
    <mergeCell ref="AO9:AP9"/>
    <mergeCell ref="AQ9:AS9"/>
    <mergeCell ref="AT9:AU9"/>
    <mergeCell ref="AV9:AX9"/>
    <mergeCell ref="AY9:AZ9"/>
    <mergeCell ref="BA9:BB9"/>
    <mergeCell ref="A10:B10"/>
    <mergeCell ref="C10:H10"/>
    <mergeCell ref="J10:M10"/>
    <mergeCell ref="N10:O10"/>
    <mergeCell ref="P10:Q10"/>
    <mergeCell ref="R10:T10"/>
    <mergeCell ref="U10:V10"/>
    <mergeCell ref="W10:Y10"/>
    <mergeCell ref="Z10:AA10"/>
    <mergeCell ref="AB10:AC10"/>
    <mergeCell ref="AE10:AH10"/>
    <mergeCell ref="AI10:AJ10"/>
    <mergeCell ref="AK10:AL10"/>
    <mergeCell ref="AM10:AN10"/>
    <mergeCell ref="AO10:AP10"/>
    <mergeCell ref="AQ10:AS10"/>
    <mergeCell ref="AT10:AU10"/>
    <mergeCell ref="AV10:AX10"/>
    <mergeCell ref="AY10:AZ10"/>
    <mergeCell ref="BA10:BB10"/>
    <mergeCell ref="A11:B11"/>
    <mergeCell ref="C11:H11"/>
    <mergeCell ref="J11:M11"/>
    <mergeCell ref="N11:O11"/>
    <mergeCell ref="P11:Q11"/>
    <mergeCell ref="R11:T11"/>
    <mergeCell ref="U11:V11"/>
    <mergeCell ref="W11:Y11"/>
    <mergeCell ref="Z11:AA11"/>
    <mergeCell ref="AB11:AC11"/>
    <mergeCell ref="AE11:AH11"/>
    <mergeCell ref="AI11:AJ11"/>
    <mergeCell ref="AK11:AL11"/>
    <mergeCell ref="AM11:AN11"/>
    <mergeCell ref="AO11:AP11"/>
    <mergeCell ref="AQ11:AS11"/>
    <mergeCell ref="AT11:AU11"/>
    <mergeCell ref="AV11:AX11"/>
    <mergeCell ref="AY11:AZ11"/>
    <mergeCell ref="BA11:BB11"/>
    <mergeCell ref="A12:B12"/>
    <mergeCell ref="C12:H12"/>
    <mergeCell ref="J12:M12"/>
    <mergeCell ref="N12:O12"/>
    <mergeCell ref="P12:Q12"/>
    <mergeCell ref="R12:T12"/>
    <mergeCell ref="U12:V12"/>
    <mergeCell ref="W12:Y12"/>
    <mergeCell ref="Z12:AA12"/>
    <mergeCell ref="AB12:AC12"/>
    <mergeCell ref="AE12:AH12"/>
    <mergeCell ref="AI12:AJ12"/>
    <mergeCell ref="AK12:AL12"/>
    <mergeCell ref="AM12:AN12"/>
    <mergeCell ref="AO12:AP12"/>
    <mergeCell ref="AQ12:AS12"/>
    <mergeCell ref="AT12:AU12"/>
    <mergeCell ref="AV12:AX12"/>
    <mergeCell ref="AY12:AZ12"/>
    <mergeCell ref="BA12:BB12"/>
    <mergeCell ref="A13:B13"/>
    <mergeCell ref="C13:H13"/>
    <mergeCell ref="J13:M13"/>
    <mergeCell ref="N13:O13"/>
    <mergeCell ref="P13:Q13"/>
    <mergeCell ref="R13:T13"/>
    <mergeCell ref="U13:V13"/>
    <mergeCell ref="W13:Y13"/>
    <mergeCell ref="Z13:AA13"/>
    <mergeCell ref="AB13:AC13"/>
    <mergeCell ref="AE13:AH13"/>
    <mergeCell ref="AI13:AJ13"/>
    <mergeCell ref="AK13:AL13"/>
    <mergeCell ref="AM13:AN13"/>
    <mergeCell ref="AO13:AP13"/>
    <mergeCell ref="AQ13:AS13"/>
    <mergeCell ref="AT13:AU13"/>
    <mergeCell ref="AV13:AX13"/>
    <mergeCell ref="AY13:AZ13"/>
    <mergeCell ref="BA13:BB13"/>
    <mergeCell ref="A14:B14"/>
    <mergeCell ref="C14:H14"/>
    <mergeCell ref="J14:M14"/>
    <mergeCell ref="N14:O14"/>
    <mergeCell ref="P14:Q14"/>
    <mergeCell ref="R14:T14"/>
    <mergeCell ref="U14:V14"/>
    <mergeCell ref="W14:Y14"/>
    <mergeCell ref="Z14:AA14"/>
    <mergeCell ref="AB14:AC14"/>
    <mergeCell ref="AE14:AH14"/>
    <mergeCell ref="AI14:AJ14"/>
    <mergeCell ref="AK14:AL14"/>
    <mergeCell ref="AM14:AN14"/>
    <mergeCell ref="AO14:AP14"/>
    <mergeCell ref="AQ14:AS14"/>
    <mergeCell ref="AT14:AU14"/>
    <mergeCell ref="AV14:AX14"/>
    <mergeCell ref="AY14:AZ14"/>
    <mergeCell ref="BA14:BB14"/>
    <mergeCell ref="A15:B15"/>
    <mergeCell ref="C15:H15"/>
    <mergeCell ref="J15:M15"/>
    <mergeCell ref="N15:O15"/>
    <mergeCell ref="P15:Q15"/>
    <mergeCell ref="R15:T15"/>
    <mergeCell ref="U15:V15"/>
    <mergeCell ref="W15:Y15"/>
    <mergeCell ref="Z15:AA15"/>
    <mergeCell ref="AB15:AC15"/>
    <mergeCell ref="AE15:AH15"/>
    <mergeCell ref="AI15:AJ15"/>
    <mergeCell ref="AK15:AL15"/>
    <mergeCell ref="AM15:AN15"/>
    <mergeCell ref="AO15:AP15"/>
    <mergeCell ref="AQ15:AS15"/>
    <mergeCell ref="AT15:AU15"/>
    <mergeCell ref="AV15:AX15"/>
    <mergeCell ref="AY15:AZ15"/>
    <mergeCell ref="BA15:BB15"/>
    <mergeCell ref="A16:B16"/>
    <mergeCell ref="C16:H16"/>
    <mergeCell ref="J16:M16"/>
    <mergeCell ref="N16:O16"/>
    <mergeCell ref="P16:Q16"/>
    <mergeCell ref="R16:T16"/>
    <mergeCell ref="U16:V16"/>
    <mergeCell ref="W16:Y16"/>
    <mergeCell ref="Z16:AA16"/>
    <mergeCell ref="AB16:AC16"/>
    <mergeCell ref="AE16:AH16"/>
    <mergeCell ref="AI16:AJ16"/>
    <mergeCell ref="AK16:AL16"/>
    <mergeCell ref="AM16:AN16"/>
    <mergeCell ref="AO16:AP16"/>
    <mergeCell ref="AQ16:AS16"/>
    <mergeCell ref="AT16:AU16"/>
    <mergeCell ref="AV16:AX16"/>
    <mergeCell ref="AY16:AZ16"/>
    <mergeCell ref="BA16:BB16"/>
    <mergeCell ref="A17:B17"/>
    <mergeCell ref="C17:H17"/>
    <mergeCell ref="J17:M17"/>
    <mergeCell ref="N17:O17"/>
    <mergeCell ref="P17:Q17"/>
    <mergeCell ref="R17:T17"/>
    <mergeCell ref="U17:V17"/>
    <mergeCell ref="W17:Y17"/>
    <mergeCell ref="Z17:AA17"/>
    <mergeCell ref="AB17:AC17"/>
    <mergeCell ref="AE17:AH17"/>
    <mergeCell ref="AI17:AJ17"/>
    <mergeCell ref="AK17:AL17"/>
    <mergeCell ref="AM17:AN17"/>
    <mergeCell ref="AO17:AP17"/>
    <mergeCell ref="AQ17:AS17"/>
    <mergeCell ref="AT17:AU17"/>
    <mergeCell ref="AV17:AX17"/>
    <mergeCell ref="AY17:AZ17"/>
    <mergeCell ref="BA17:BB17"/>
    <mergeCell ref="A18:B18"/>
    <mergeCell ref="C18:H18"/>
    <mergeCell ref="J18:M18"/>
    <mergeCell ref="N18:O18"/>
    <mergeCell ref="P18:Q18"/>
    <mergeCell ref="R18:T18"/>
    <mergeCell ref="U18:V18"/>
    <mergeCell ref="W18:Y18"/>
    <mergeCell ref="Z18:AA18"/>
    <mergeCell ref="AB18:AC18"/>
    <mergeCell ref="AE18:AH18"/>
    <mergeCell ref="AI18:AJ18"/>
    <mergeCell ref="AK18:AL18"/>
    <mergeCell ref="AM18:AN18"/>
    <mergeCell ref="AO18:AP18"/>
    <mergeCell ref="AQ18:AS18"/>
    <mergeCell ref="AT18:AU18"/>
    <mergeCell ref="AV18:AX18"/>
    <mergeCell ref="AY18:AZ18"/>
    <mergeCell ref="BA18:BB18"/>
    <mergeCell ref="A19:B19"/>
    <mergeCell ref="C19:H19"/>
    <mergeCell ref="J19:M19"/>
    <mergeCell ref="N19:O19"/>
    <mergeCell ref="P19:Q19"/>
    <mergeCell ref="R19:T19"/>
    <mergeCell ref="U19:V19"/>
    <mergeCell ref="W19:Y19"/>
    <mergeCell ref="Z19:AA19"/>
    <mergeCell ref="AB19:AC19"/>
    <mergeCell ref="AE19:AH19"/>
    <mergeCell ref="AI19:AJ19"/>
    <mergeCell ref="AK19:AL19"/>
    <mergeCell ref="AM19:AN19"/>
    <mergeCell ref="AO19:AP19"/>
    <mergeCell ref="AQ19:AS19"/>
    <mergeCell ref="AT19:AU19"/>
    <mergeCell ref="AV19:AX19"/>
    <mergeCell ref="AY19:AZ19"/>
    <mergeCell ref="BA19:BB19"/>
    <mergeCell ref="A20:B20"/>
    <mergeCell ref="C20:H20"/>
    <mergeCell ref="J20:M20"/>
    <mergeCell ref="N20:O20"/>
    <mergeCell ref="P20:Q20"/>
    <mergeCell ref="R20:T20"/>
    <mergeCell ref="U20:V20"/>
    <mergeCell ref="W20:Y20"/>
    <mergeCell ref="Z20:AA20"/>
    <mergeCell ref="AB20:AC20"/>
    <mergeCell ref="AE20:AH20"/>
    <mergeCell ref="AI20:AJ20"/>
    <mergeCell ref="AK20:AL20"/>
    <mergeCell ref="AM20:AN20"/>
    <mergeCell ref="AO20:AP20"/>
    <mergeCell ref="AQ20:AS20"/>
    <mergeCell ref="AT20:AU20"/>
    <mergeCell ref="AV20:AX20"/>
    <mergeCell ref="AY20:AZ20"/>
    <mergeCell ref="BA20:BB20"/>
    <mergeCell ref="A21:B21"/>
    <mergeCell ref="C21:H21"/>
    <mergeCell ref="J21:M21"/>
    <mergeCell ref="N21:O21"/>
    <mergeCell ref="P21:Q21"/>
    <mergeCell ref="R21:T21"/>
    <mergeCell ref="U21:V21"/>
    <mergeCell ref="W21:Y21"/>
    <mergeCell ref="Z21:AA21"/>
    <mergeCell ref="AB21:AC21"/>
    <mergeCell ref="AE21:AH21"/>
    <mergeCell ref="AI21:AJ21"/>
    <mergeCell ref="AK21:AL21"/>
    <mergeCell ref="AM21:AN21"/>
    <mergeCell ref="AO21:AP21"/>
    <mergeCell ref="AQ21:AS21"/>
    <mergeCell ref="AT21:AU21"/>
    <mergeCell ref="AV21:AX21"/>
    <mergeCell ref="AY21:AZ21"/>
    <mergeCell ref="BA21:BB21"/>
    <mergeCell ref="A22:B22"/>
    <mergeCell ref="C22:H22"/>
    <mergeCell ref="J22:M22"/>
    <mergeCell ref="N22:O22"/>
    <mergeCell ref="P22:Q22"/>
    <mergeCell ref="R22:T22"/>
    <mergeCell ref="U22:V22"/>
    <mergeCell ref="W22:Y22"/>
    <mergeCell ref="Z22:AA22"/>
    <mergeCell ref="AB22:AC22"/>
    <mergeCell ref="AE22:AH22"/>
    <mergeCell ref="AI22:AJ22"/>
    <mergeCell ref="AK22:AL22"/>
    <mergeCell ref="AM22:AN22"/>
    <mergeCell ref="AO22:AP22"/>
    <mergeCell ref="AQ22:AS22"/>
    <mergeCell ref="AT22:AU22"/>
    <mergeCell ref="AV22:AX22"/>
    <mergeCell ref="AY22:AZ22"/>
    <mergeCell ref="BA22:BB22"/>
    <mergeCell ref="A23:B23"/>
    <mergeCell ref="C23:H23"/>
    <mergeCell ref="J23:M23"/>
    <mergeCell ref="N23:O23"/>
    <mergeCell ref="P23:Q23"/>
    <mergeCell ref="R23:T23"/>
    <mergeCell ref="U23:V23"/>
    <mergeCell ref="W23:Y23"/>
    <mergeCell ref="Z23:AA23"/>
    <mergeCell ref="AB23:AC23"/>
    <mergeCell ref="AE23:AH23"/>
    <mergeCell ref="AI23:AJ23"/>
    <mergeCell ref="AK23:AL23"/>
    <mergeCell ref="AM23:AN23"/>
    <mergeCell ref="AO23:AP23"/>
    <mergeCell ref="AQ23:AS23"/>
    <mergeCell ref="AT23:AU23"/>
    <mergeCell ref="AV23:AX23"/>
    <mergeCell ref="AY23:AZ23"/>
    <mergeCell ref="BA23:BB23"/>
    <mergeCell ref="A24:B24"/>
    <mergeCell ref="C24:H24"/>
    <mergeCell ref="J24:M24"/>
    <mergeCell ref="N24:O24"/>
    <mergeCell ref="P24:Q24"/>
    <mergeCell ref="R24:T24"/>
    <mergeCell ref="U24:V24"/>
    <mergeCell ref="W24:Y24"/>
    <mergeCell ref="Z24:AA24"/>
    <mergeCell ref="AB24:AC24"/>
    <mergeCell ref="AE24:AH24"/>
    <mergeCell ref="AI24:AJ24"/>
    <mergeCell ref="AK24:AL24"/>
    <mergeCell ref="AM24:AN24"/>
    <mergeCell ref="AO24:AP24"/>
    <mergeCell ref="AQ24:AS24"/>
    <mergeCell ref="AT24:AU24"/>
    <mergeCell ref="AV24:AX24"/>
    <mergeCell ref="AY24:AZ24"/>
    <mergeCell ref="BA24:BB24"/>
    <mergeCell ref="A25:B25"/>
    <mergeCell ref="C25:H25"/>
    <mergeCell ref="J25:M25"/>
    <mergeCell ref="N25:O25"/>
    <mergeCell ref="P25:Q25"/>
    <mergeCell ref="R25:T25"/>
    <mergeCell ref="U25:V25"/>
    <mergeCell ref="W25:Y25"/>
    <mergeCell ref="Z25:AA25"/>
    <mergeCell ref="AB25:AC25"/>
    <mergeCell ref="AE25:AH25"/>
    <mergeCell ref="AI25:AJ25"/>
    <mergeCell ref="AK25:AL25"/>
    <mergeCell ref="AM25:AN25"/>
    <mergeCell ref="AO25:AP25"/>
    <mergeCell ref="AQ25:AS25"/>
    <mergeCell ref="AT25:AU25"/>
    <mergeCell ref="AV25:AX25"/>
    <mergeCell ref="AY25:AZ25"/>
    <mergeCell ref="BA25:BB25"/>
    <mergeCell ref="A26:B26"/>
    <mergeCell ref="C26:H26"/>
    <mergeCell ref="J26:M26"/>
    <mergeCell ref="N26:O26"/>
    <mergeCell ref="P26:Q26"/>
    <mergeCell ref="R26:T26"/>
    <mergeCell ref="U26:V26"/>
    <mergeCell ref="W26:Y26"/>
    <mergeCell ref="Z26:AA26"/>
    <mergeCell ref="AB26:AC26"/>
    <mergeCell ref="AE26:AH26"/>
    <mergeCell ref="AI26:AJ26"/>
    <mergeCell ref="AK26:AL26"/>
    <mergeCell ref="AM26:AN26"/>
    <mergeCell ref="AO26:AP26"/>
    <mergeCell ref="AQ26:AS26"/>
    <mergeCell ref="AT26:AU26"/>
    <mergeCell ref="AV26:AX26"/>
    <mergeCell ref="AY26:AZ26"/>
    <mergeCell ref="BA26:BB26"/>
    <mergeCell ref="A27:B27"/>
    <mergeCell ref="C27:H27"/>
    <mergeCell ref="J27:M27"/>
    <mergeCell ref="N27:O27"/>
    <mergeCell ref="P27:Q27"/>
    <mergeCell ref="R27:T27"/>
    <mergeCell ref="U27:V27"/>
    <mergeCell ref="W27:Y27"/>
    <mergeCell ref="Z27:AA27"/>
    <mergeCell ref="AB27:AC27"/>
    <mergeCell ref="AE27:AH27"/>
    <mergeCell ref="AI27:AJ27"/>
    <mergeCell ref="AK27:AL27"/>
    <mergeCell ref="AM27:AN27"/>
    <mergeCell ref="AO27:AP27"/>
    <mergeCell ref="AQ27:AS27"/>
    <mergeCell ref="AT27:AU27"/>
    <mergeCell ref="AV27:AX27"/>
    <mergeCell ref="AY27:AZ27"/>
    <mergeCell ref="BA27:BB27"/>
    <mergeCell ref="A28:B28"/>
    <mergeCell ref="C28:H28"/>
    <mergeCell ref="J28:M28"/>
    <mergeCell ref="N28:O28"/>
    <mergeCell ref="P28:Q28"/>
    <mergeCell ref="R28:T28"/>
    <mergeCell ref="U28:V28"/>
    <mergeCell ref="W28:Y28"/>
    <mergeCell ref="Z28:AA28"/>
    <mergeCell ref="AB28:AC28"/>
    <mergeCell ref="AE28:AH28"/>
    <mergeCell ref="AI28:AJ28"/>
    <mergeCell ref="AK28:AL28"/>
    <mergeCell ref="AM28:AN28"/>
    <mergeCell ref="AO28:AP28"/>
    <mergeCell ref="AQ28:AS28"/>
    <mergeCell ref="AT28:AU28"/>
    <mergeCell ref="AV28:AX28"/>
    <mergeCell ref="AY28:AZ28"/>
    <mergeCell ref="BA28:BB28"/>
    <mergeCell ref="A29:B29"/>
    <mergeCell ref="C29:H29"/>
    <mergeCell ref="J29:M29"/>
    <mergeCell ref="N29:O29"/>
    <mergeCell ref="P29:Q29"/>
    <mergeCell ref="R29:T29"/>
    <mergeCell ref="U29:V29"/>
    <mergeCell ref="W29:Y29"/>
    <mergeCell ref="Z29:AA29"/>
    <mergeCell ref="AB29:AC29"/>
    <mergeCell ref="AE29:AH29"/>
    <mergeCell ref="AI29:AJ29"/>
    <mergeCell ref="AK29:AL29"/>
    <mergeCell ref="AM29:AN29"/>
    <mergeCell ref="AO29:AP29"/>
    <mergeCell ref="AQ29:AS29"/>
    <mergeCell ref="AT29:AU29"/>
    <mergeCell ref="AV29:AX29"/>
    <mergeCell ref="AY29:AZ29"/>
    <mergeCell ref="BA29:BB29"/>
    <mergeCell ref="A30:B30"/>
    <mergeCell ref="C30:H30"/>
    <mergeCell ref="J30:M30"/>
    <mergeCell ref="N30:O30"/>
    <mergeCell ref="P30:Q30"/>
    <mergeCell ref="R30:T30"/>
    <mergeCell ref="U30:V30"/>
    <mergeCell ref="W30:Y30"/>
    <mergeCell ref="Z30:AA30"/>
    <mergeCell ref="AB30:AC30"/>
    <mergeCell ref="AE30:AH30"/>
    <mergeCell ref="AI30:AJ30"/>
    <mergeCell ref="AK30:AL30"/>
    <mergeCell ref="AM30:AN30"/>
    <mergeCell ref="AO30:AP30"/>
    <mergeCell ref="AQ30:AS30"/>
    <mergeCell ref="AT30:AU30"/>
    <mergeCell ref="AV30:AX30"/>
    <mergeCell ref="AY30:AZ30"/>
    <mergeCell ref="BA30:BB30"/>
    <mergeCell ref="A31:B31"/>
    <mergeCell ref="C31:H31"/>
    <mergeCell ref="J31:M31"/>
    <mergeCell ref="N31:O31"/>
    <mergeCell ref="P31:Q31"/>
    <mergeCell ref="R31:T31"/>
    <mergeCell ref="U31:V31"/>
    <mergeCell ref="W31:Y31"/>
    <mergeCell ref="Z31:AA31"/>
    <mergeCell ref="AB31:AC31"/>
    <mergeCell ref="AE31:AH31"/>
    <mergeCell ref="AI31:AJ31"/>
    <mergeCell ref="AK31:AL31"/>
    <mergeCell ref="AM31:AN31"/>
    <mergeCell ref="AO31:AP31"/>
    <mergeCell ref="AQ31:AS31"/>
    <mergeCell ref="AT31:AU31"/>
    <mergeCell ref="AV31:AX31"/>
    <mergeCell ref="AY31:AZ31"/>
    <mergeCell ref="BA31:BB31"/>
    <mergeCell ref="A32:B32"/>
    <mergeCell ref="C32:H32"/>
    <mergeCell ref="J32:M32"/>
    <mergeCell ref="N32:O32"/>
    <mergeCell ref="P32:Q32"/>
    <mergeCell ref="R32:T32"/>
    <mergeCell ref="U32:V32"/>
    <mergeCell ref="W32:Y32"/>
    <mergeCell ref="Z32:AA32"/>
    <mergeCell ref="AB32:AC32"/>
    <mergeCell ref="AE32:AH32"/>
    <mergeCell ref="AI32:AJ32"/>
    <mergeCell ref="AK32:AL32"/>
    <mergeCell ref="AM32:AN32"/>
    <mergeCell ref="AO32:AP32"/>
    <mergeCell ref="AQ32:AS32"/>
    <mergeCell ref="AT32:AU32"/>
    <mergeCell ref="AV32:AX32"/>
    <mergeCell ref="AY32:AZ32"/>
    <mergeCell ref="BA32:BB32"/>
    <mergeCell ref="A33:B33"/>
    <mergeCell ref="C33:H33"/>
    <mergeCell ref="J33:M33"/>
    <mergeCell ref="N33:O33"/>
    <mergeCell ref="P33:Q33"/>
    <mergeCell ref="R33:T33"/>
    <mergeCell ref="U33:V33"/>
    <mergeCell ref="W33:Y33"/>
    <mergeCell ref="Z33:AA33"/>
    <mergeCell ref="AB33:AC33"/>
    <mergeCell ref="AE33:AH33"/>
    <mergeCell ref="AI33:AJ33"/>
    <mergeCell ref="AK33:AL33"/>
    <mergeCell ref="AM33:AN33"/>
    <mergeCell ref="AO33:AP33"/>
    <mergeCell ref="AQ33:AS33"/>
    <mergeCell ref="AT33:AU33"/>
    <mergeCell ref="AV33:AX33"/>
    <mergeCell ref="AY33:AZ33"/>
    <mergeCell ref="BA33:BB33"/>
    <mergeCell ref="A34:B34"/>
    <mergeCell ref="C34:H34"/>
    <mergeCell ref="J34:M34"/>
    <mergeCell ref="N34:O34"/>
    <mergeCell ref="P34:Q34"/>
    <mergeCell ref="R34:T34"/>
    <mergeCell ref="U34:V34"/>
    <mergeCell ref="W34:Y34"/>
    <mergeCell ref="Z34:AA34"/>
    <mergeCell ref="AB34:AC34"/>
    <mergeCell ref="AE34:AH34"/>
    <mergeCell ref="AI34:AJ34"/>
    <mergeCell ref="AK34:AL34"/>
    <mergeCell ref="AM34:AN34"/>
    <mergeCell ref="AO34:AP34"/>
    <mergeCell ref="AQ34:AS34"/>
    <mergeCell ref="AT34:AU34"/>
    <mergeCell ref="AV34:AX34"/>
    <mergeCell ref="AY34:AZ34"/>
    <mergeCell ref="BA34:BB34"/>
    <mergeCell ref="A35:B35"/>
    <mergeCell ref="C35:H35"/>
    <mergeCell ref="J35:M35"/>
    <mergeCell ref="N35:O35"/>
    <mergeCell ref="P35:Q35"/>
    <mergeCell ref="R35:T35"/>
    <mergeCell ref="U35:V35"/>
    <mergeCell ref="W35:Y35"/>
    <mergeCell ref="Z35:AA35"/>
    <mergeCell ref="AB35:AC35"/>
    <mergeCell ref="AE35:AH35"/>
    <mergeCell ref="AI35:AJ35"/>
    <mergeCell ref="AK35:AL35"/>
    <mergeCell ref="AM35:AN35"/>
    <mergeCell ref="AO35:AP35"/>
    <mergeCell ref="AQ35:AS35"/>
    <mergeCell ref="AT35:AU35"/>
    <mergeCell ref="AV35:AX35"/>
    <mergeCell ref="AY35:AZ35"/>
    <mergeCell ref="BA35:BB35"/>
    <mergeCell ref="A36:B36"/>
    <mergeCell ref="C36:H36"/>
    <mergeCell ref="J36:M36"/>
    <mergeCell ref="N36:O36"/>
    <mergeCell ref="P36:Q36"/>
    <mergeCell ref="R36:T36"/>
    <mergeCell ref="U36:V36"/>
    <mergeCell ref="W36:Y36"/>
    <mergeCell ref="Z36:AA36"/>
    <mergeCell ref="AB36:AC36"/>
    <mergeCell ref="AE36:AH36"/>
    <mergeCell ref="AI36:AJ36"/>
    <mergeCell ref="AK36:AL36"/>
    <mergeCell ref="AM36:AN36"/>
    <mergeCell ref="AO36:AP36"/>
    <mergeCell ref="AQ36:AS36"/>
    <mergeCell ref="AT36:AU36"/>
    <mergeCell ref="AV36:AX36"/>
    <mergeCell ref="AY36:AZ36"/>
    <mergeCell ref="BA36:BB36"/>
    <mergeCell ref="A37:B37"/>
    <mergeCell ref="C37:H37"/>
    <mergeCell ref="J37:M37"/>
    <mergeCell ref="N37:O37"/>
    <mergeCell ref="P37:Q37"/>
    <mergeCell ref="R37:T37"/>
    <mergeCell ref="U37:V37"/>
    <mergeCell ref="W37:Y37"/>
    <mergeCell ref="Z37:AA37"/>
    <mergeCell ref="AB37:AC37"/>
    <mergeCell ref="AE37:AH37"/>
    <mergeCell ref="AI37:AJ37"/>
    <mergeCell ref="AK37:AL37"/>
    <mergeCell ref="AM37:AN37"/>
    <mergeCell ref="AO37:AP37"/>
    <mergeCell ref="AQ37:AS37"/>
    <mergeCell ref="AT37:AU37"/>
    <mergeCell ref="AV37:AX37"/>
    <mergeCell ref="AY37:AZ37"/>
    <mergeCell ref="BA37:BB37"/>
    <mergeCell ref="A38:B38"/>
    <mergeCell ref="C38:H38"/>
    <mergeCell ref="J38:M38"/>
    <mergeCell ref="N38:O38"/>
    <mergeCell ref="P38:Q38"/>
    <mergeCell ref="R38:T38"/>
    <mergeCell ref="U38:V38"/>
    <mergeCell ref="W38:Y38"/>
    <mergeCell ref="Z38:AA38"/>
    <mergeCell ref="AB38:AC38"/>
    <mergeCell ref="AE38:AH38"/>
    <mergeCell ref="AI38:AJ38"/>
    <mergeCell ref="AK38:AL38"/>
    <mergeCell ref="AM38:AN38"/>
    <mergeCell ref="AO38:AP38"/>
    <mergeCell ref="AQ38:AS38"/>
    <mergeCell ref="AT38:AU38"/>
    <mergeCell ref="AV38:AX38"/>
    <mergeCell ref="AY38:AZ38"/>
    <mergeCell ref="BA38:BB38"/>
    <mergeCell ref="A39:B39"/>
    <mergeCell ref="C39:H39"/>
    <mergeCell ref="J39:M39"/>
    <mergeCell ref="N39:O39"/>
    <mergeCell ref="P39:Q39"/>
    <mergeCell ref="R39:T39"/>
    <mergeCell ref="U39:V39"/>
    <mergeCell ref="W39:Y39"/>
    <mergeCell ref="Z39:AA39"/>
    <mergeCell ref="AB39:AC39"/>
    <mergeCell ref="AE39:AH39"/>
    <mergeCell ref="AI39:AJ39"/>
    <mergeCell ref="AK39:AL39"/>
    <mergeCell ref="AM39:AN39"/>
    <mergeCell ref="AO39:AP39"/>
    <mergeCell ref="AQ39:AS39"/>
    <mergeCell ref="AT39:AU39"/>
    <mergeCell ref="AV39:AX39"/>
    <mergeCell ref="AY39:AZ39"/>
    <mergeCell ref="BA39:BB39"/>
    <mergeCell ref="A40:B40"/>
    <mergeCell ref="C40:H40"/>
    <mergeCell ref="J40:M40"/>
    <mergeCell ref="N40:O40"/>
    <mergeCell ref="P40:Q40"/>
    <mergeCell ref="R40:T40"/>
    <mergeCell ref="U40:V40"/>
    <mergeCell ref="W40:Y40"/>
    <mergeCell ref="Z40:AA40"/>
    <mergeCell ref="AB40:AC40"/>
    <mergeCell ref="AE40:AH40"/>
    <mergeCell ref="AI40:AJ40"/>
    <mergeCell ref="AK40:AL40"/>
    <mergeCell ref="AM40:AN40"/>
    <mergeCell ref="AO40:AP40"/>
    <mergeCell ref="AQ40:AS40"/>
    <mergeCell ref="AT40:AU40"/>
    <mergeCell ref="AV40:AX40"/>
    <mergeCell ref="AY40:AZ40"/>
    <mergeCell ref="BA40:BB40"/>
    <mergeCell ref="A41:B41"/>
    <mergeCell ref="C41:H41"/>
    <mergeCell ref="J41:M41"/>
    <mergeCell ref="N41:O41"/>
    <mergeCell ref="P41:Q41"/>
    <mergeCell ref="R41:T41"/>
    <mergeCell ref="U41:V41"/>
    <mergeCell ref="W41:Y41"/>
    <mergeCell ref="Z41:AA41"/>
    <mergeCell ref="AB41:AC41"/>
    <mergeCell ref="AE41:AH41"/>
    <mergeCell ref="AI41:AJ41"/>
    <mergeCell ref="AK41:AL41"/>
    <mergeCell ref="AM41:AN41"/>
    <mergeCell ref="AO41:AP41"/>
    <mergeCell ref="AQ41:AS41"/>
    <mergeCell ref="AT41:AU41"/>
    <mergeCell ref="AV41:AX41"/>
    <mergeCell ref="AY41:AZ41"/>
    <mergeCell ref="BA41:BB41"/>
    <mergeCell ref="A42:B42"/>
    <mergeCell ref="C42:H42"/>
    <mergeCell ref="J42:M42"/>
    <mergeCell ref="N42:O42"/>
    <mergeCell ref="P42:Q42"/>
    <mergeCell ref="R42:T42"/>
    <mergeCell ref="U42:V42"/>
    <mergeCell ref="W42:Y42"/>
    <mergeCell ref="Z42:AA42"/>
    <mergeCell ref="AB42:AC42"/>
    <mergeCell ref="AE42:AH42"/>
    <mergeCell ref="AI42:AJ42"/>
    <mergeCell ref="AK42:AL42"/>
    <mergeCell ref="AM42:AN42"/>
    <mergeCell ref="AO42:AP42"/>
    <mergeCell ref="AQ42:AS42"/>
    <mergeCell ref="AT42:AU42"/>
    <mergeCell ref="AV42:AX42"/>
    <mergeCell ref="AY42:AZ42"/>
    <mergeCell ref="BA42:BB42"/>
    <mergeCell ref="A43:B43"/>
    <mergeCell ref="C43:H43"/>
    <mergeCell ref="J43:M43"/>
    <mergeCell ref="N43:O43"/>
    <mergeCell ref="P43:Q43"/>
    <mergeCell ref="R43:T43"/>
    <mergeCell ref="U43:V43"/>
    <mergeCell ref="W43:Y43"/>
    <mergeCell ref="Z43:AA43"/>
    <mergeCell ref="AB43:AC43"/>
    <mergeCell ref="AE43:AH43"/>
    <mergeCell ref="AI43:AJ43"/>
    <mergeCell ref="AK43:AL43"/>
    <mergeCell ref="AM43:AN43"/>
    <mergeCell ref="AO43:AP43"/>
    <mergeCell ref="AQ43:AS43"/>
    <mergeCell ref="AT43:AU43"/>
    <mergeCell ref="AV43:AX43"/>
    <mergeCell ref="AY43:AZ43"/>
    <mergeCell ref="BA43:BB43"/>
    <mergeCell ref="A44:B44"/>
    <mergeCell ref="C44:H44"/>
    <mergeCell ref="J44:M44"/>
    <mergeCell ref="N44:O44"/>
    <mergeCell ref="P44:Q44"/>
    <mergeCell ref="R44:T44"/>
    <mergeCell ref="U44:V44"/>
    <mergeCell ref="W44:Y44"/>
    <mergeCell ref="Z44:AA44"/>
    <mergeCell ref="AB44:AC44"/>
    <mergeCell ref="AE44:AH44"/>
    <mergeCell ref="AI44:AJ44"/>
    <mergeCell ref="AK44:AL44"/>
    <mergeCell ref="AM44:AN44"/>
    <mergeCell ref="AO44:AP44"/>
    <mergeCell ref="AQ44:AS44"/>
    <mergeCell ref="AT44:AU44"/>
    <mergeCell ref="AV44:AX44"/>
    <mergeCell ref="AY44:AZ44"/>
    <mergeCell ref="BA44:BB44"/>
    <mergeCell ref="A45:B45"/>
    <mergeCell ref="C45:H45"/>
    <mergeCell ref="J45:M45"/>
    <mergeCell ref="N45:O45"/>
    <mergeCell ref="P45:Q45"/>
    <mergeCell ref="R45:T45"/>
    <mergeCell ref="U45:V45"/>
    <mergeCell ref="W45:Y45"/>
    <mergeCell ref="Z45:AA45"/>
    <mergeCell ref="AB45:AC45"/>
    <mergeCell ref="AE45:AH45"/>
    <mergeCell ref="AI45:AJ45"/>
    <mergeCell ref="AK45:AL45"/>
    <mergeCell ref="AM45:AN45"/>
    <mergeCell ref="AO45:AP45"/>
    <mergeCell ref="AQ45:AS45"/>
    <mergeCell ref="AT45:AU45"/>
    <mergeCell ref="AV45:AX45"/>
    <mergeCell ref="AY45:AZ45"/>
    <mergeCell ref="BA45:BB45"/>
    <mergeCell ref="A46:B46"/>
    <mergeCell ref="C46:H46"/>
    <mergeCell ref="J46:M46"/>
    <mergeCell ref="N46:O46"/>
    <mergeCell ref="P46:Q46"/>
    <mergeCell ref="R46:T46"/>
    <mergeCell ref="U46:V46"/>
    <mergeCell ref="W46:Y46"/>
    <mergeCell ref="Z46:AA46"/>
    <mergeCell ref="AB46:AC46"/>
    <mergeCell ref="AE46:AH46"/>
    <mergeCell ref="AI46:AJ46"/>
    <mergeCell ref="AK46:AL46"/>
    <mergeCell ref="AM46:AN46"/>
    <mergeCell ref="AO46:AP46"/>
    <mergeCell ref="AQ46:AS46"/>
    <mergeCell ref="AT46:AU46"/>
    <mergeCell ref="AV46:AX46"/>
    <mergeCell ref="AY46:AZ46"/>
    <mergeCell ref="BA46:BB46"/>
    <mergeCell ref="A47:B47"/>
    <mergeCell ref="C47:H47"/>
    <mergeCell ref="J47:M47"/>
    <mergeCell ref="N47:O47"/>
    <mergeCell ref="P47:Q47"/>
    <mergeCell ref="R47:T47"/>
    <mergeCell ref="U47:V47"/>
    <mergeCell ref="W47:Y47"/>
    <mergeCell ref="Z47:AA47"/>
    <mergeCell ref="AB47:AC47"/>
    <mergeCell ref="AE47:AH47"/>
    <mergeCell ref="AI47:AJ47"/>
    <mergeCell ref="AK47:AL47"/>
    <mergeCell ref="AM47:AN47"/>
    <mergeCell ref="AO47:AP47"/>
    <mergeCell ref="AQ47:AS47"/>
    <mergeCell ref="AT47:AU47"/>
    <mergeCell ref="AV47:AX47"/>
    <mergeCell ref="AY47:AZ47"/>
    <mergeCell ref="BA47:BB47"/>
    <mergeCell ref="A48:B48"/>
    <mergeCell ref="C48:H48"/>
    <mergeCell ref="J48:M48"/>
    <mergeCell ref="N48:O48"/>
    <mergeCell ref="P48:Q48"/>
    <mergeCell ref="R48:T48"/>
    <mergeCell ref="U48:V48"/>
    <mergeCell ref="W48:Y48"/>
    <mergeCell ref="Z48:AA48"/>
    <mergeCell ref="AB48:AC48"/>
    <mergeCell ref="AE48:AH48"/>
    <mergeCell ref="AI48:AJ48"/>
    <mergeCell ref="AK48:AL48"/>
    <mergeCell ref="AM48:AN48"/>
    <mergeCell ref="AO48:AP48"/>
    <mergeCell ref="AQ48:AS48"/>
    <mergeCell ref="AT48:AU48"/>
    <mergeCell ref="AV48:AX48"/>
    <mergeCell ref="AY48:AZ48"/>
    <mergeCell ref="BA48:BB48"/>
    <mergeCell ref="A49:B49"/>
    <mergeCell ref="C49:H49"/>
    <mergeCell ref="J49:M49"/>
    <mergeCell ref="N49:O49"/>
    <mergeCell ref="P49:Q49"/>
    <mergeCell ref="R49:T49"/>
    <mergeCell ref="U49:V49"/>
    <mergeCell ref="W49:Y49"/>
    <mergeCell ref="Z49:AA49"/>
    <mergeCell ref="AB49:AC49"/>
    <mergeCell ref="AE49:AH49"/>
    <mergeCell ref="AI49:AJ49"/>
    <mergeCell ref="AK49:AL49"/>
    <mergeCell ref="AM49:AN49"/>
    <mergeCell ref="AO49:AP49"/>
    <mergeCell ref="AQ49:AS49"/>
    <mergeCell ref="AT49:AU49"/>
    <mergeCell ref="AV49:AX49"/>
    <mergeCell ref="AY49:AZ49"/>
    <mergeCell ref="BA49:BB49"/>
    <mergeCell ref="A50:B50"/>
    <mergeCell ref="C50:H50"/>
    <mergeCell ref="J50:M50"/>
    <mergeCell ref="N50:O50"/>
    <mergeCell ref="P50:Q50"/>
    <mergeCell ref="R50:T50"/>
    <mergeCell ref="U50:V50"/>
    <mergeCell ref="W50:Y50"/>
    <mergeCell ref="Z50:AA50"/>
    <mergeCell ref="AB50:AC50"/>
    <mergeCell ref="AE50:AH50"/>
    <mergeCell ref="AI50:AJ50"/>
    <mergeCell ref="AK50:AL50"/>
    <mergeCell ref="AM50:AN50"/>
    <mergeCell ref="AO50:AP50"/>
    <mergeCell ref="AQ50:AS50"/>
    <mergeCell ref="AT50:AU50"/>
    <mergeCell ref="AV50:AX50"/>
    <mergeCell ref="AY50:AZ50"/>
    <mergeCell ref="BA50:BB50"/>
    <mergeCell ref="A51:B51"/>
    <mergeCell ref="C51:H51"/>
    <mergeCell ref="J51:M51"/>
    <mergeCell ref="N51:O51"/>
    <mergeCell ref="P51:Q51"/>
    <mergeCell ref="R51:T51"/>
    <mergeCell ref="U51:V51"/>
    <mergeCell ref="W51:Y51"/>
    <mergeCell ref="Z51:AA51"/>
    <mergeCell ref="AB51:AC51"/>
    <mergeCell ref="AE51:AH51"/>
    <mergeCell ref="AI51:AJ51"/>
    <mergeCell ref="AK51:AL51"/>
    <mergeCell ref="AM51:AN51"/>
    <mergeCell ref="AO51:AP51"/>
    <mergeCell ref="AQ51:AS51"/>
    <mergeCell ref="AT51:AU51"/>
    <mergeCell ref="AV51:AX51"/>
    <mergeCell ref="AY51:AZ51"/>
    <mergeCell ref="BA51:BB51"/>
    <mergeCell ref="A52:B52"/>
    <mergeCell ref="C52:H52"/>
    <mergeCell ref="J52:M52"/>
    <mergeCell ref="N52:O52"/>
    <mergeCell ref="P52:Q52"/>
    <mergeCell ref="R52:T52"/>
    <mergeCell ref="U52:V52"/>
    <mergeCell ref="W52:Y52"/>
    <mergeCell ref="Z52:AA52"/>
    <mergeCell ref="AB52:AC52"/>
    <mergeCell ref="AE52:AH52"/>
    <mergeCell ref="AI52:AJ52"/>
    <mergeCell ref="AK52:AL52"/>
    <mergeCell ref="AM52:AN52"/>
    <mergeCell ref="AO52:AP52"/>
    <mergeCell ref="AQ52:AS52"/>
    <mergeCell ref="AT52:AU52"/>
    <mergeCell ref="AV52:AX52"/>
    <mergeCell ref="AY52:AZ52"/>
    <mergeCell ref="BA52:BB52"/>
    <mergeCell ref="A53:B53"/>
    <mergeCell ref="C53:H53"/>
    <mergeCell ref="J53:M53"/>
    <mergeCell ref="N53:O53"/>
    <mergeCell ref="P53:Q53"/>
    <mergeCell ref="R53:T53"/>
    <mergeCell ref="U53:V53"/>
    <mergeCell ref="W53:Y53"/>
    <mergeCell ref="Z53:AA53"/>
    <mergeCell ref="AB53:AC53"/>
    <mergeCell ref="AE53:AH53"/>
    <mergeCell ref="AI53:AJ53"/>
    <mergeCell ref="AK53:AL53"/>
    <mergeCell ref="AM53:AN53"/>
    <mergeCell ref="AO53:AP53"/>
    <mergeCell ref="AQ53:AS53"/>
    <mergeCell ref="AT53:AU53"/>
    <mergeCell ref="AV53:AX53"/>
    <mergeCell ref="AY53:AZ53"/>
    <mergeCell ref="BA53:BB53"/>
    <mergeCell ref="A54:B54"/>
    <mergeCell ref="C54:H54"/>
    <mergeCell ref="J54:M54"/>
    <mergeCell ref="N54:O54"/>
    <mergeCell ref="P54:Q54"/>
    <mergeCell ref="R54:T54"/>
    <mergeCell ref="U54:V54"/>
    <mergeCell ref="W54:Y54"/>
    <mergeCell ref="Z54:AA54"/>
    <mergeCell ref="AB54:AC54"/>
    <mergeCell ref="AE54:AH54"/>
    <mergeCell ref="AI54:AJ54"/>
    <mergeCell ref="AK54:AL54"/>
    <mergeCell ref="AM54:AN54"/>
    <mergeCell ref="AO54:AP54"/>
    <mergeCell ref="AQ54:AS54"/>
    <mergeCell ref="AT54:AU54"/>
    <mergeCell ref="AV54:AX54"/>
    <mergeCell ref="AY54:AZ54"/>
    <mergeCell ref="BA54:BB54"/>
    <mergeCell ref="A55:B55"/>
    <mergeCell ref="C55:H55"/>
    <mergeCell ref="J55:M55"/>
    <mergeCell ref="N55:O55"/>
    <mergeCell ref="P55:Q55"/>
    <mergeCell ref="R55:T55"/>
    <mergeCell ref="U55:V55"/>
    <mergeCell ref="W55:Y55"/>
    <mergeCell ref="Z55:AA55"/>
    <mergeCell ref="AB55:AC55"/>
    <mergeCell ref="AE55:AH55"/>
    <mergeCell ref="AI55:AJ55"/>
    <mergeCell ref="AK55:AL55"/>
    <mergeCell ref="AM55:AN55"/>
    <mergeCell ref="AO55:AP55"/>
    <mergeCell ref="AQ55:AS55"/>
    <mergeCell ref="AT55:AU55"/>
    <mergeCell ref="AV55:AX55"/>
    <mergeCell ref="AY55:AZ55"/>
    <mergeCell ref="BA55:BB55"/>
    <mergeCell ref="A56:B56"/>
    <mergeCell ref="C56:H56"/>
    <mergeCell ref="J56:M56"/>
    <mergeCell ref="N56:O56"/>
    <mergeCell ref="P56:Q56"/>
    <mergeCell ref="R56:T56"/>
    <mergeCell ref="U56:V56"/>
    <mergeCell ref="W56:Y56"/>
    <mergeCell ref="Z56:AA56"/>
    <mergeCell ref="AB56:AC56"/>
    <mergeCell ref="AE56:AH56"/>
    <mergeCell ref="AI56:AJ56"/>
    <mergeCell ref="AK56:AL56"/>
    <mergeCell ref="AM56:AN56"/>
    <mergeCell ref="AO56:AP56"/>
    <mergeCell ref="AQ56:AS56"/>
    <mergeCell ref="AT56:AU56"/>
    <mergeCell ref="AV56:AX56"/>
    <mergeCell ref="AY56:AZ56"/>
    <mergeCell ref="BA56:BB56"/>
    <mergeCell ref="A57:B57"/>
    <mergeCell ref="C57:H57"/>
    <mergeCell ref="J57:M57"/>
    <mergeCell ref="N57:O57"/>
    <mergeCell ref="P57:Q57"/>
    <mergeCell ref="R57:T57"/>
    <mergeCell ref="U57:V57"/>
    <mergeCell ref="W57:Y57"/>
    <mergeCell ref="Z57:AA57"/>
    <mergeCell ref="AB57:AC57"/>
    <mergeCell ref="AE57:AH57"/>
    <mergeCell ref="AI57:AJ57"/>
    <mergeCell ref="AK57:AL57"/>
    <mergeCell ref="AM57:AN57"/>
    <mergeCell ref="AO57:AP57"/>
    <mergeCell ref="AQ57:AS57"/>
    <mergeCell ref="AT57:AU57"/>
    <mergeCell ref="AV57:AX57"/>
    <mergeCell ref="AY57:AZ57"/>
    <mergeCell ref="BA57:BB57"/>
    <mergeCell ref="A58:B58"/>
    <mergeCell ref="C58:H58"/>
    <mergeCell ref="J58:M58"/>
    <mergeCell ref="N58:O58"/>
    <mergeCell ref="P58:Q58"/>
    <mergeCell ref="R58:T58"/>
    <mergeCell ref="U58:V58"/>
    <mergeCell ref="W58:Y58"/>
    <mergeCell ref="Z58:AA58"/>
    <mergeCell ref="AB58:AC58"/>
    <mergeCell ref="AE58:AH58"/>
    <mergeCell ref="AI58:AJ58"/>
    <mergeCell ref="AK58:AL58"/>
    <mergeCell ref="AM58:AN58"/>
    <mergeCell ref="AO58:AP58"/>
    <mergeCell ref="AQ58:AS58"/>
    <mergeCell ref="AT58:AU58"/>
    <mergeCell ref="AV58:AX58"/>
    <mergeCell ref="AY58:AZ58"/>
    <mergeCell ref="BA58:BB58"/>
    <mergeCell ref="A59:B59"/>
    <mergeCell ref="C59:H59"/>
    <mergeCell ref="J59:M59"/>
    <mergeCell ref="N59:O59"/>
    <mergeCell ref="P59:Q59"/>
    <mergeCell ref="R59:T59"/>
    <mergeCell ref="U59:V59"/>
    <mergeCell ref="W59:Y59"/>
    <mergeCell ref="Z59:AA59"/>
    <mergeCell ref="AB59:AC59"/>
    <mergeCell ref="AE59:AH59"/>
    <mergeCell ref="AI59:AJ59"/>
    <mergeCell ref="AK59:AL59"/>
    <mergeCell ref="AM59:AN59"/>
    <mergeCell ref="AO59:AP59"/>
    <mergeCell ref="AQ59:AS59"/>
    <mergeCell ref="AT59:AU59"/>
    <mergeCell ref="AV59:AX59"/>
    <mergeCell ref="AY59:AZ59"/>
    <mergeCell ref="BA59:BB59"/>
    <mergeCell ref="A60:B60"/>
    <mergeCell ref="C60:H60"/>
    <mergeCell ref="J60:M60"/>
    <mergeCell ref="N60:O60"/>
    <mergeCell ref="P60:Q60"/>
    <mergeCell ref="R60:T60"/>
    <mergeCell ref="U60:V60"/>
    <mergeCell ref="W60:Y60"/>
    <mergeCell ref="Z60:AA60"/>
    <mergeCell ref="AB60:AC60"/>
    <mergeCell ref="AE60:AH60"/>
    <mergeCell ref="AI60:AJ60"/>
    <mergeCell ref="AK60:AL60"/>
    <mergeCell ref="AM60:AN60"/>
    <mergeCell ref="AO60:AP60"/>
    <mergeCell ref="AQ60:AS60"/>
    <mergeCell ref="AT60:AU60"/>
    <mergeCell ref="AV60:AX60"/>
    <mergeCell ref="AY60:AZ60"/>
    <mergeCell ref="BA60:BB60"/>
    <mergeCell ref="A61:B61"/>
    <mergeCell ref="C61:H61"/>
    <mergeCell ref="J61:M61"/>
    <mergeCell ref="N61:O61"/>
    <mergeCell ref="P61:Q61"/>
    <mergeCell ref="R61:T61"/>
    <mergeCell ref="U61:V61"/>
    <mergeCell ref="W61:Y61"/>
    <mergeCell ref="Z61:AA61"/>
    <mergeCell ref="AB61:AC61"/>
    <mergeCell ref="AE61:AH61"/>
    <mergeCell ref="AI61:AJ61"/>
    <mergeCell ref="AK61:AL61"/>
    <mergeCell ref="AM61:AN61"/>
    <mergeCell ref="AO61:AP61"/>
    <mergeCell ref="AQ61:AS61"/>
    <mergeCell ref="AT61:AU61"/>
    <mergeCell ref="AV61:AX61"/>
    <mergeCell ref="AY61:AZ61"/>
    <mergeCell ref="BA61:BB61"/>
    <mergeCell ref="A62:B62"/>
    <mergeCell ref="C62:H62"/>
    <mergeCell ref="J62:M62"/>
    <mergeCell ref="N62:O62"/>
    <mergeCell ref="P62:Q62"/>
    <mergeCell ref="R62:T62"/>
    <mergeCell ref="U62:V62"/>
    <mergeCell ref="W62:Y62"/>
    <mergeCell ref="Z62:AA62"/>
    <mergeCell ref="AB62:AC62"/>
    <mergeCell ref="AE62:AH62"/>
    <mergeCell ref="AI62:AJ62"/>
    <mergeCell ref="AK62:AL62"/>
    <mergeCell ref="AM62:AN62"/>
    <mergeCell ref="AO62:AP62"/>
    <mergeCell ref="AQ62:AS62"/>
    <mergeCell ref="AT62:AU62"/>
    <mergeCell ref="AV62:AX62"/>
    <mergeCell ref="AY62:AZ62"/>
    <mergeCell ref="BA62:BB62"/>
    <mergeCell ref="A63:B63"/>
    <mergeCell ref="C63:H63"/>
    <mergeCell ref="J63:M63"/>
    <mergeCell ref="N63:O63"/>
    <mergeCell ref="P63:Q63"/>
    <mergeCell ref="R63:T63"/>
    <mergeCell ref="U63:V63"/>
    <mergeCell ref="W63:Y63"/>
    <mergeCell ref="Z63:AA63"/>
    <mergeCell ref="AB63:AC63"/>
    <mergeCell ref="AE63:AH63"/>
    <mergeCell ref="AI63:AJ63"/>
    <mergeCell ref="AK63:AL63"/>
    <mergeCell ref="AM63:AN63"/>
    <mergeCell ref="AO63:AP63"/>
    <mergeCell ref="AQ63:AS63"/>
    <mergeCell ref="AT63:AU63"/>
    <mergeCell ref="AV63:AX63"/>
    <mergeCell ref="AY63:AZ63"/>
    <mergeCell ref="BA63:BB63"/>
    <mergeCell ref="A64:B64"/>
    <mergeCell ref="C64:H64"/>
    <mergeCell ref="J64:M64"/>
    <mergeCell ref="N64:O64"/>
    <mergeCell ref="P64:Q64"/>
    <mergeCell ref="R64:T64"/>
    <mergeCell ref="U64:V64"/>
    <mergeCell ref="W64:Y64"/>
    <mergeCell ref="Z64:AA64"/>
    <mergeCell ref="AB64:AC64"/>
    <mergeCell ref="AE64:AH64"/>
    <mergeCell ref="AI64:AJ64"/>
    <mergeCell ref="AK64:AL64"/>
    <mergeCell ref="AM64:AN64"/>
    <mergeCell ref="AO64:AP64"/>
    <mergeCell ref="AQ64:AS64"/>
    <mergeCell ref="AT64:AU64"/>
    <mergeCell ref="AV64:AX64"/>
    <mergeCell ref="AY64:AZ64"/>
    <mergeCell ref="BA64:BB64"/>
    <mergeCell ref="A65:B65"/>
    <mergeCell ref="C65:H65"/>
    <mergeCell ref="J65:M65"/>
    <mergeCell ref="N65:O65"/>
    <mergeCell ref="P65:Q65"/>
    <mergeCell ref="R65:T65"/>
    <mergeCell ref="U65:V65"/>
    <mergeCell ref="W65:Y65"/>
    <mergeCell ref="Z65:AA65"/>
    <mergeCell ref="AB65:AC65"/>
    <mergeCell ref="AE65:AH65"/>
    <mergeCell ref="AI65:AJ65"/>
    <mergeCell ref="AK65:AL65"/>
    <mergeCell ref="AM65:AN65"/>
    <mergeCell ref="AO65:AP65"/>
    <mergeCell ref="AQ65:AS65"/>
    <mergeCell ref="AT65:AU65"/>
    <mergeCell ref="AV65:AX65"/>
    <mergeCell ref="AY65:AZ65"/>
    <mergeCell ref="BA65:BB65"/>
    <mergeCell ref="A66:B66"/>
    <mergeCell ref="C66:H66"/>
    <mergeCell ref="J66:M66"/>
    <mergeCell ref="N66:O66"/>
    <mergeCell ref="P66:Q66"/>
    <mergeCell ref="R66:T66"/>
    <mergeCell ref="U66:V66"/>
    <mergeCell ref="W66:Y66"/>
    <mergeCell ref="Z66:AA66"/>
    <mergeCell ref="AB66:AC66"/>
    <mergeCell ref="AE66:AH66"/>
    <mergeCell ref="AI66:AJ66"/>
    <mergeCell ref="AK66:AL66"/>
    <mergeCell ref="AM66:AN66"/>
    <mergeCell ref="AO66:AP66"/>
    <mergeCell ref="AQ66:AS66"/>
    <mergeCell ref="AT66:AU66"/>
    <mergeCell ref="AV66:AX66"/>
    <mergeCell ref="AY66:AZ66"/>
    <mergeCell ref="BA66:BB66"/>
    <mergeCell ref="A67:B67"/>
    <mergeCell ref="C67:H67"/>
    <mergeCell ref="J67:M67"/>
    <mergeCell ref="N67:O67"/>
    <mergeCell ref="P67:Q67"/>
    <mergeCell ref="R67:T67"/>
    <mergeCell ref="U67:V67"/>
    <mergeCell ref="W67:Y67"/>
    <mergeCell ref="Z67:AA67"/>
    <mergeCell ref="AB67:AC67"/>
    <mergeCell ref="AE67:AH67"/>
    <mergeCell ref="AI67:AJ67"/>
    <mergeCell ref="AK67:AL67"/>
    <mergeCell ref="AM67:AN67"/>
    <mergeCell ref="AO67:AP67"/>
    <mergeCell ref="AQ67:AS67"/>
    <mergeCell ref="AT67:AU67"/>
    <mergeCell ref="AV67:AX67"/>
    <mergeCell ref="AY67:AZ67"/>
    <mergeCell ref="BA67:BB67"/>
    <mergeCell ref="A68:B68"/>
    <mergeCell ref="C68:H68"/>
    <mergeCell ref="J68:M68"/>
    <mergeCell ref="N68:O68"/>
    <mergeCell ref="P68:Q68"/>
    <mergeCell ref="R68:T68"/>
    <mergeCell ref="U68:V68"/>
    <mergeCell ref="W68:Y68"/>
    <mergeCell ref="Z68:AA68"/>
    <mergeCell ref="AB68:AC68"/>
    <mergeCell ref="AE68:AH68"/>
    <mergeCell ref="AI68:AJ68"/>
    <mergeCell ref="AK68:AL68"/>
    <mergeCell ref="AM68:AN68"/>
    <mergeCell ref="AO68:AP68"/>
    <mergeCell ref="AQ68:AS68"/>
    <mergeCell ref="AT68:AU68"/>
    <mergeCell ref="AV68:AX68"/>
    <mergeCell ref="AY68:AZ68"/>
    <mergeCell ref="BA68:BB68"/>
    <mergeCell ref="A69:B69"/>
    <mergeCell ref="C69:H69"/>
    <mergeCell ref="J69:M69"/>
    <mergeCell ref="N69:O69"/>
    <mergeCell ref="P69:Q69"/>
    <mergeCell ref="R69:T69"/>
    <mergeCell ref="U69:V69"/>
    <mergeCell ref="W69:Y69"/>
    <mergeCell ref="Z69:AA69"/>
    <mergeCell ref="AB69:AC69"/>
    <mergeCell ref="AE69:AH69"/>
    <mergeCell ref="AI69:AJ69"/>
    <mergeCell ref="AK69:AL69"/>
    <mergeCell ref="AM69:AN69"/>
    <mergeCell ref="AO69:AP69"/>
    <mergeCell ref="AQ69:AS69"/>
    <mergeCell ref="AT69:AU69"/>
    <mergeCell ref="AV69:AX69"/>
    <mergeCell ref="AY69:AZ69"/>
    <mergeCell ref="BA69:BB69"/>
    <mergeCell ref="A70:B70"/>
    <mergeCell ref="C70:H70"/>
    <mergeCell ref="J70:M70"/>
    <mergeCell ref="N70:O70"/>
    <mergeCell ref="P70:Q70"/>
    <mergeCell ref="R70:T70"/>
    <mergeCell ref="U70:V70"/>
    <mergeCell ref="W70:Y70"/>
    <mergeCell ref="Z70:AA70"/>
    <mergeCell ref="AB70:AC70"/>
    <mergeCell ref="AE70:AH70"/>
    <mergeCell ref="AI70:AJ70"/>
    <mergeCell ref="AK70:AL70"/>
    <mergeCell ref="AM70:AN70"/>
    <mergeCell ref="AO70:AP70"/>
    <mergeCell ref="AQ70:AS70"/>
    <mergeCell ref="AT70:AU70"/>
    <mergeCell ref="AV70:AX70"/>
    <mergeCell ref="AY70:AZ70"/>
    <mergeCell ref="BA70:BB70"/>
    <mergeCell ref="A71:B71"/>
    <mergeCell ref="C71:H71"/>
    <mergeCell ref="J71:M71"/>
    <mergeCell ref="N71:O71"/>
    <mergeCell ref="P71:Q71"/>
    <mergeCell ref="R71:T71"/>
    <mergeCell ref="U71:V71"/>
    <mergeCell ref="W71:Y71"/>
    <mergeCell ref="Z71:AA71"/>
    <mergeCell ref="AB71:AC71"/>
    <mergeCell ref="AE71:AH71"/>
    <mergeCell ref="AI71:AJ71"/>
    <mergeCell ref="AK71:AL71"/>
    <mergeCell ref="AM71:AN71"/>
    <mergeCell ref="AO71:AP71"/>
    <mergeCell ref="AQ71:AS71"/>
    <mergeCell ref="AT71:AU71"/>
    <mergeCell ref="AV71:AX71"/>
    <mergeCell ref="AY71:AZ71"/>
    <mergeCell ref="BA71:BB71"/>
    <mergeCell ref="A72:B72"/>
    <mergeCell ref="C72:H72"/>
    <mergeCell ref="J72:M72"/>
    <mergeCell ref="N72:O72"/>
    <mergeCell ref="P72:Q72"/>
    <mergeCell ref="R72:T72"/>
    <mergeCell ref="U72:V72"/>
    <mergeCell ref="W72:Y72"/>
    <mergeCell ref="Z72:AA72"/>
    <mergeCell ref="AB72:AC72"/>
    <mergeCell ref="AE72:AH72"/>
    <mergeCell ref="AI72:AJ72"/>
    <mergeCell ref="AK72:AL72"/>
    <mergeCell ref="AM72:AN72"/>
    <mergeCell ref="AO72:AP72"/>
    <mergeCell ref="AQ72:AS72"/>
    <mergeCell ref="AT72:AU72"/>
    <mergeCell ref="AV72:AX72"/>
    <mergeCell ref="AY72:AZ72"/>
    <mergeCell ref="BA72:BB72"/>
    <mergeCell ref="A73:B73"/>
    <mergeCell ref="C73:H73"/>
    <mergeCell ref="J73:M73"/>
    <mergeCell ref="N73:O73"/>
    <mergeCell ref="P73:Q73"/>
    <mergeCell ref="R73:T73"/>
    <mergeCell ref="U73:V73"/>
    <mergeCell ref="W73:Y73"/>
    <mergeCell ref="Z73:AA73"/>
    <mergeCell ref="AB73:AC73"/>
    <mergeCell ref="AE73:AH73"/>
    <mergeCell ref="AI73:AJ73"/>
    <mergeCell ref="AK73:AL73"/>
    <mergeCell ref="AM73:AN73"/>
    <mergeCell ref="AO73:AP73"/>
    <mergeCell ref="AQ73:AS73"/>
    <mergeCell ref="AT73:AU73"/>
    <mergeCell ref="AV73:AX73"/>
    <mergeCell ref="AY73:AZ73"/>
    <mergeCell ref="BA73:BB73"/>
    <mergeCell ref="A74:B74"/>
    <mergeCell ref="C74:H74"/>
    <mergeCell ref="J74:M74"/>
    <mergeCell ref="N74:O74"/>
    <mergeCell ref="P74:Q74"/>
    <mergeCell ref="R74:T74"/>
    <mergeCell ref="U74:V74"/>
    <mergeCell ref="W74:Y74"/>
    <mergeCell ref="Z74:AA74"/>
    <mergeCell ref="AB74:AC74"/>
    <mergeCell ref="AE74:AH74"/>
    <mergeCell ref="AI74:AJ74"/>
    <mergeCell ref="AK74:AL74"/>
    <mergeCell ref="AM74:AN74"/>
    <mergeCell ref="AO74:AP74"/>
    <mergeCell ref="AQ74:AS74"/>
    <mergeCell ref="AT74:AU74"/>
    <mergeCell ref="AV74:AX74"/>
    <mergeCell ref="AY74:AZ74"/>
    <mergeCell ref="BA74:BB74"/>
    <mergeCell ref="A75:B75"/>
    <mergeCell ref="C75:H75"/>
    <mergeCell ref="J75:M75"/>
    <mergeCell ref="N75:O75"/>
    <mergeCell ref="P75:Q75"/>
    <mergeCell ref="R75:T75"/>
    <mergeCell ref="U75:V75"/>
    <mergeCell ref="W75:Y75"/>
    <mergeCell ref="Z75:AA75"/>
    <mergeCell ref="AB75:AC75"/>
    <mergeCell ref="AE75:AH75"/>
    <mergeCell ref="AI75:AJ75"/>
    <mergeCell ref="AK75:AL75"/>
    <mergeCell ref="AM75:AN75"/>
    <mergeCell ref="AO75:AP75"/>
    <mergeCell ref="AQ75:AS75"/>
    <mergeCell ref="AT75:AU75"/>
    <mergeCell ref="AV75:AX75"/>
    <mergeCell ref="AY75:AZ75"/>
    <mergeCell ref="BA75:BB75"/>
    <mergeCell ref="A76:B76"/>
    <mergeCell ref="C76:H76"/>
    <mergeCell ref="J76:M76"/>
    <mergeCell ref="N76:O76"/>
    <mergeCell ref="P76:Q76"/>
    <mergeCell ref="R76:T76"/>
    <mergeCell ref="U76:V76"/>
    <mergeCell ref="W76:Y76"/>
    <mergeCell ref="Z76:AA76"/>
    <mergeCell ref="AB76:AC76"/>
    <mergeCell ref="AE76:AH76"/>
    <mergeCell ref="AI76:AJ76"/>
    <mergeCell ref="AK76:AL76"/>
    <mergeCell ref="AM76:AN76"/>
    <mergeCell ref="AO76:AP76"/>
    <mergeCell ref="AQ76:AS76"/>
    <mergeCell ref="AT76:AU76"/>
    <mergeCell ref="AV76:AX76"/>
    <mergeCell ref="AY76:AZ76"/>
    <mergeCell ref="BA76:BB76"/>
    <mergeCell ref="A77:B77"/>
    <mergeCell ref="C77:H77"/>
    <mergeCell ref="J77:M77"/>
    <mergeCell ref="N77:O77"/>
    <mergeCell ref="P77:Q77"/>
    <mergeCell ref="R77:T77"/>
    <mergeCell ref="U77:V77"/>
    <mergeCell ref="W77:Y77"/>
    <mergeCell ref="Z77:AA77"/>
    <mergeCell ref="AB77:AC77"/>
    <mergeCell ref="AE77:AH77"/>
    <mergeCell ref="AI77:AJ77"/>
    <mergeCell ref="AK77:AL77"/>
    <mergeCell ref="AM77:AN77"/>
    <mergeCell ref="AO77:AP77"/>
    <mergeCell ref="AQ77:AS77"/>
    <mergeCell ref="AT77:AU77"/>
    <mergeCell ref="AV77:AX77"/>
    <mergeCell ref="AY77:AZ77"/>
    <mergeCell ref="BA77:BB77"/>
    <mergeCell ref="A78:B78"/>
    <mergeCell ref="C78:H78"/>
    <mergeCell ref="J78:M78"/>
    <mergeCell ref="N78:O78"/>
    <mergeCell ref="P78:Q78"/>
    <mergeCell ref="R78:T78"/>
    <mergeCell ref="U78:V78"/>
    <mergeCell ref="W78:Y78"/>
    <mergeCell ref="Z78:AA78"/>
    <mergeCell ref="AB78:AC78"/>
    <mergeCell ref="AE78:AH78"/>
    <mergeCell ref="AI78:AJ78"/>
    <mergeCell ref="AK78:AL78"/>
    <mergeCell ref="AM78:AN78"/>
    <mergeCell ref="AO78:AP78"/>
    <mergeCell ref="AQ78:AS78"/>
    <mergeCell ref="AT78:AU78"/>
    <mergeCell ref="AV78:AX78"/>
    <mergeCell ref="AY78:AZ78"/>
    <mergeCell ref="BA78:BB78"/>
    <mergeCell ref="A79:B79"/>
    <mergeCell ref="C79:H79"/>
    <mergeCell ref="J79:M79"/>
    <mergeCell ref="N79:O79"/>
    <mergeCell ref="P79:Q79"/>
    <mergeCell ref="R79:T79"/>
    <mergeCell ref="U79:V79"/>
    <mergeCell ref="W79:Y79"/>
    <mergeCell ref="Z79:AA79"/>
    <mergeCell ref="AB79:AC79"/>
    <mergeCell ref="AE79:AH79"/>
    <mergeCell ref="AI79:AJ79"/>
    <mergeCell ref="AK79:AL79"/>
    <mergeCell ref="AM79:AN79"/>
    <mergeCell ref="AO79:AP79"/>
    <mergeCell ref="AQ79:AS79"/>
    <mergeCell ref="AT79:AU79"/>
    <mergeCell ref="AV79:AX79"/>
    <mergeCell ref="AY79:AZ79"/>
    <mergeCell ref="BA79:BB79"/>
    <mergeCell ref="A80:B80"/>
    <mergeCell ref="C80:H80"/>
    <mergeCell ref="J80:M80"/>
    <mergeCell ref="N80:O80"/>
    <mergeCell ref="P80:Q80"/>
    <mergeCell ref="R80:T80"/>
    <mergeCell ref="U80:V80"/>
    <mergeCell ref="W80:Y80"/>
    <mergeCell ref="Z80:AA80"/>
    <mergeCell ref="AB80:AC80"/>
    <mergeCell ref="AE80:AH80"/>
    <mergeCell ref="AI80:AJ80"/>
    <mergeCell ref="AK80:AL80"/>
    <mergeCell ref="AM80:AN80"/>
    <mergeCell ref="AO80:AP80"/>
    <mergeCell ref="AQ80:AS80"/>
    <mergeCell ref="AT80:AU80"/>
    <mergeCell ref="AV80:AX80"/>
    <mergeCell ref="AY80:AZ80"/>
    <mergeCell ref="BA80:BB80"/>
    <mergeCell ref="A81:B81"/>
    <mergeCell ref="C81:H81"/>
    <mergeCell ref="J81:M81"/>
    <mergeCell ref="N81:O81"/>
    <mergeCell ref="P81:Q81"/>
    <mergeCell ref="R81:T81"/>
    <mergeCell ref="U81:V81"/>
    <mergeCell ref="W81:Y81"/>
    <mergeCell ref="Z81:AA81"/>
    <mergeCell ref="AB81:AC81"/>
    <mergeCell ref="AE81:AH81"/>
    <mergeCell ref="AI81:AJ81"/>
    <mergeCell ref="AK81:AL81"/>
    <mergeCell ref="AM81:AN81"/>
    <mergeCell ref="AO81:AP81"/>
    <mergeCell ref="AQ81:AS81"/>
    <mergeCell ref="AT81:AU81"/>
    <mergeCell ref="AV81:AX81"/>
    <mergeCell ref="AY81:AZ81"/>
    <mergeCell ref="BA81:BB81"/>
    <mergeCell ref="A82:B82"/>
    <mergeCell ref="C82:H82"/>
    <mergeCell ref="J82:M82"/>
    <mergeCell ref="N82:O82"/>
    <mergeCell ref="P82:Q82"/>
    <mergeCell ref="R82:T82"/>
    <mergeCell ref="U82:V82"/>
    <mergeCell ref="W82:Y82"/>
    <mergeCell ref="Z82:AA82"/>
    <mergeCell ref="AB82:AC82"/>
    <mergeCell ref="AE82:AH82"/>
    <mergeCell ref="AI82:AJ82"/>
    <mergeCell ref="AK82:AL82"/>
    <mergeCell ref="AM82:AN82"/>
    <mergeCell ref="AO82:AP82"/>
    <mergeCell ref="AQ82:AS82"/>
    <mergeCell ref="AT82:AU82"/>
    <mergeCell ref="AV82:AX82"/>
    <mergeCell ref="AY82:AZ82"/>
    <mergeCell ref="BA82:BB82"/>
    <mergeCell ref="A83:B83"/>
    <mergeCell ref="C83:H83"/>
    <mergeCell ref="J83:M83"/>
    <mergeCell ref="N83:O83"/>
    <mergeCell ref="P83:Q83"/>
    <mergeCell ref="R83:T83"/>
    <mergeCell ref="U83:V83"/>
    <mergeCell ref="W83:Y83"/>
    <mergeCell ref="Z83:AA83"/>
    <mergeCell ref="AB83:AC83"/>
    <mergeCell ref="AE83:AH83"/>
    <mergeCell ref="AI83:AJ83"/>
    <mergeCell ref="AK83:AL83"/>
    <mergeCell ref="AM83:AN83"/>
    <mergeCell ref="AO83:AP83"/>
    <mergeCell ref="AQ83:AS83"/>
    <mergeCell ref="AT83:AU83"/>
    <mergeCell ref="AV83:AX83"/>
    <mergeCell ref="AY83:AZ83"/>
    <mergeCell ref="BA83:BB83"/>
    <mergeCell ref="A84:B84"/>
    <mergeCell ref="C84:H84"/>
    <mergeCell ref="J84:M84"/>
    <mergeCell ref="N84:O84"/>
    <mergeCell ref="P84:Q84"/>
    <mergeCell ref="R84:T84"/>
    <mergeCell ref="U84:V84"/>
    <mergeCell ref="W84:Y84"/>
    <mergeCell ref="Z84:AA84"/>
    <mergeCell ref="AB84:AC84"/>
    <mergeCell ref="AE84:AH84"/>
    <mergeCell ref="AI84:AJ84"/>
    <mergeCell ref="AK84:AL84"/>
    <mergeCell ref="AM84:AN84"/>
    <mergeCell ref="AO84:AP84"/>
    <mergeCell ref="AQ84:AS84"/>
    <mergeCell ref="AT84:AU84"/>
    <mergeCell ref="AV84:AX84"/>
    <mergeCell ref="AY84:AZ84"/>
    <mergeCell ref="BA84:BB84"/>
    <mergeCell ref="A85:B85"/>
    <mergeCell ref="C85:H85"/>
    <mergeCell ref="J85:M85"/>
    <mergeCell ref="N85:O85"/>
    <mergeCell ref="P85:Q85"/>
    <mergeCell ref="R85:T85"/>
    <mergeCell ref="U85:V85"/>
    <mergeCell ref="W85:Y85"/>
    <mergeCell ref="Z85:AA85"/>
    <mergeCell ref="AB85:AC85"/>
    <mergeCell ref="AE85:AH85"/>
    <mergeCell ref="AI85:AJ85"/>
    <mergeCell ref="AK85:AL85"/>
    <mergeCell ref="AM85:AN85"/>
    <mergeCell ref="AO85:AP85"/>
    <mergeCell ref="AQ85:AS85"/>
    <mergeCell ref="AT85:AU85"/>
    <mergeCell ref="AV85:AX85"/>
    <mergeCell ref="AY85:AZ85"/>
    <mergeCell ref="BA85:BB85"/>
    <mergeCell ref="A86:B86"/>
    <mergeCell ref="C86:H86"/>
    <mergeCell ref="J86:M86"/>
    <mergeCell ref="N86:O86"/>
    <mergeCell ref="P86:Q86"/>
    <mergeCell ref="R86:T86"/>
    <mergeCell ref="U86:V86"/>
    <mergeCell ref="W86:Y86"/>
    <mergeCell ref="Z86:AA86"/>
    <mergeCell ref="AB86:AC86"/>
    <mergeCell ref="AE86:AH86"/>
    <mergeCell ref="AI86:AJ86"/>
    <mergeCell ref="AK86:AL86"/>
    <mergeCell ref="AM86:AN86"/>
    <mergeCell ref="AO86:AP86"/>
    <mergeCell ref="AQ86:AS86"/>
    <mergeCell ref="AT86:AU86"/>
    <mergeCell ref="AV86:AX86"/>
    <mergeCell ref="AY86:AZ86"/>
    <mergeCell ref="BA86:BB86"/>
    <mergeCell ref="A87:B87"/>
    <mergeCell ref="C87:H87"/>
    <mergeCell ref="J87:M87"/>
    <mergeCell ref="N87:O87"/>
    <mergeCell ref="P87:Q87"/>
    <mergeCell ref="R87:T87"/>
    <mergeCell ref="U87:V87"/>
    <mergeCell ref="W87:Y87"/>
    <mergeCell ref="Z87:AA87"/>
    <mergeCell ref="AB87:AC87"/>
    <mergeCell ref="AE87:AH87"/>
    <mergeCell ref="AI87:AJ87"/>
    <mergeCell ref="AK87:AL87"/>
    <mergeCell ref="AM87:AN87"/>
    <mergeCell ref="AO87:AP87"/>
    <mergeCell ref="AQ87:AS87"/>
    <mergeCell ref="AT87:AU87"/>
    <mergeCell ref="AV87:AX87"/>
    <mergeCell ref="AY87:AZ87"/>
    <mergeCell ref="BA87:BB87"/>
    <mergeCell ref="A88:B88"/>
    <mergeCell ref="C88:H88"/>
    <mergeCell ref="J88:M88"/>
    <mergeCell ref="N88:O88"/>
    <mergeCell ref="P88:Q88"/>
    <mergeCell ref="R88:T88"/>
    <mergeCell ref="U88:V88"/>
    <mergeCell ref="W88:Y88"/>
    <mergeCell ref="Z88:AA88"/>
    <mergeCell ref="AB88:AC88"/>
    <mergeCell ref="AE88:AH88"/>
    <mergeCell ref="AI88:AJ88"/>
    <mergeCell ref="AK88:AL88"/>
    <mergeCell ref="AM88:AN88"/>
    <mergeCell ref="AO88:AP88"/>
    <mergeCell ref="AQ88:AS88"/>
    <mergeCell ref="AT88:AU88"/>
    <mergeCell ref="AV88:AX88"/>
    <mergeCell ref="AY88:AZ88"/>
    <mergeCell ref="BA88:BB88"/>
    <mergeCell ref="A89:B89"/>
    <mergeCell ref="C89:H89"/>
    <mergeCell ref="J89:M89"/>
    <mergeCell ref="N89:O89"/>
    <mergeCell ref="P89:Q89"/>
    <mergeCell ref="R89:T89"/>
    <mergeCell ref="U89:V89"/>
    <mergeCell ref="W89:Y89"/>
    <mergeCell ref="Z89:AA89"/>
    <mergeCell ref="AB89:AC89"/>
    <mergeCell ref="AE89:AH89"/>
    <mergeCell ref="AI89:AJ89"/>
    <mergeCell ref="AK89:AL89"/>
    <mergeCell ref="AM89:AN89"/>
    <mergeCell ref="AO89:AP89"/>
    <mergeCell ref="AQ89:AS89"/>
    <mergeCell ref="AT89:AU89"/>
    <mergeCell ref="AV89:AX89"/>
    <mergeCell ref="AY89:AZ89"/>
    <mergeCell ref="BA89:BB89"/>
    <mergeCell ref="A90:B90"/>
    <mergeCell ref="C90:H90"/>
    <mergeCell ref="J90:M90"/>
    <mergeCell ref="N90:O90"/>
    <mergeCell ref="P90:Q90"/>
    <mergeCell ref="R90:T90"/>
    <mergeCell ref="U90:V90"/>
    <mergeCell ref="W90:Y90"/>
    <mergeCell ref="Z90:AA90"/>
    <mergeCell ref="AB90:AC90"/>
    <mergeCell ref="AE90:AH90"/>
    <mergeCell ref="AI90:AJ90"/>
    <mergeCell ref="AK90:AL90"/>
    <mergeCell ref="AM90:AN90"/>
    <mergeCell ref="AO90:AP90"/>
    <mergeCell ref="AQ90:AS90"/>
    <mergeCell ref="AT90:AU90"/>
    <mergeCell ref="AV90:AX90"/>
    <mergeCell ref="AY90:AZ90"/>
    <mergeCell ref="BA90:BB90"/>
    <mergeCell ref="A91:B91"/>
    <mergeCell ref="C91:H91"/>
    <mergeCell ref="J91:M91"/>
    <mergeCell ref="N91:O91"/>
    <mergeCell ref="P91:Q91"/>
    <mergeCell ref="R91:T91"/>
    <mergeCell ref="U91:V91"/>
    <mergeCell ref="W91:Y91"/>
    <mergeCell ref="Z91:AA91"/>
    <mergeCell ref="AB91:AC91"/>
    <mergeCell ref="AE91:AH91"/>
    <mergeCell ref="AI91:AJ91"/>
    <mergeCell ref="AK91:AL91"/>
    <mergeCell ref="AM91:AN91"/>
    <mergeCell ref="AO91:AP91"/>
    <mergeCell ref="AQ91:AS91"/>
    <mergeCell ref="AT91:AU91"/>
    <mergeCell ref="AV91:AX91"/>
    <mergeCell ref="AY91:AZ91"/>
    <mergeCell ref="BA91:BB91"/>
    <mergeCell ref="A92:B92"/>
    <mergeCell ref="C92:H92"/>
    <mergeCell ref="J92:M92"/>
    <mergeCell ref="N92:O92"/>
    <mergeCell ref="P92:Q92"/>
    <mergeCell ref="R92:T92"/>
    <mergeCell ref="U92:V92"/>
    <mergeCell ref="W92:Y92"/>
    <mergeCell ref="Z92:AA92"/>
    <mergeCell ref="AB92:AC92"/>
    <mergeCell ref="AE92:AH92"/>
    <mergeCell ref="AI92:AJ92"/>
    <mergeCell ref="AK92:AL92"/>
    <mergeCell ref="AM92:AN92"/>
    <mergeCell ref="AO92:AP92"/>
    <mergeCell ref="AQ92:AS92"/>
    <mergeCell ref="AT92:AU92"/>
    <mergeCell ref="AV92:AX92"/>
    <mergeCell ref="AY92:AZ92"/>
    <mergeCell ref="BA92:BB92"/>
    <mergeCell ref="A93:B93"/>
    <mergeCell ref="C93:H93"/>
    <mergeCell ref="J93:M93"/>
    <mergeCell ref="N93:O93"/>
    <mergeCell ref="P93:Q93"/>
    <mergeCell ref="R93:T93"/>
    <mergeCell ref="U93:V93"/>
    <mergeCell ref="W93:Y93"/>
    <mergeCell ref="Z93:AA93"/>
    <mergeCell ref="AB93:AC93"/>
    <mergeCell ref="AE93:AH93"/>
    <mergeCell ref="AI93:AJ93"/>
    <mergeCell ref="AK93:AL93"/>
    <mergeCell ref="AM93:AN93"/>
    <mergeCell ref="AO93:AP93"/>
    <mergeCell ref="AQ93:AS93"/>
    <mergeCell ref="AT93:AU93"/>
    <mergeCell ref="AV93:AX93"/>
    <mergeCell ref="AY93:AZ93"/>
    <mergeCell ref="BA93:BB93"/>
    <mergeCell ref="A94:B94"/>
    <mergeCell ref="C94:H94"/>
    <mergeCell ref="J94:M94"/>
    <mergeCell ref="N94:O94"/>
    <mergeCell ref="P94:Q94"/>
    <mergeCell ref="R94:T94"/>
    <mergeCell ref="U94:V94"/>
    <mergeCell ref="W94:Y94"/>
    <mergeCell ref="Z94:AA94"/>
    <mergeCell ref="AB94:AC94"/>
    <mergeCell ref="AE94:AH94"/>
    <mergeCell ref="AI94:AJ94"/>
    <mergeCell ref="AK94:AL94"/>
    <mergeCell ref="AM94:AN94"/>
    <mergeCell ref="AO94:AP94"/>
    <mergeCell ref="AQ94:AS94"/>
    <mergeCell ref="AT94:AU94"/>
    <mergeCell ref="AV94:AX94"/>
    <mergeCell ref="AY94:AZ94"/>
    <mergeCell ref="BA94:BB94"/>
    <mergeCell ref="A95:B95"/>
    <mergeCell ref="C95:H95"/>
    <mergeCell ref="J95:M95"/>
    <mergeCell ref="N95:O95"/>
    <mergeCell ref="P95:Q95"/>
    <mergeCell ref="R95:T95"/>
    <mergeCell ref="U95:V95"/>
    <mergeCell ref="W95:Y95"/>
    <mergeCell ref="Z95:AA95"/>
    <mergeCell ref="AB95:AC95"/>
    <mergeCell ref="AE95:AH95"/>
    <mergeCell ref="AI95:AJ95"/>
    <mergeCell ref="AK95:AL95"/>
    <mergeCell ref="AM95:AN95"/>
    <mergeCell ref="AO95:AP95"/>
    <mergeCell ref="AQ95:AS95"/>
    <mergeCell ref="AT95:AU95"/>
    <mergeCell ref="AV95:AX95"/>
    <mergeCell ref="AY95:AZ95"/>
    <mergeCell ref="BA95:BB95"/>
    <mergeCell ref="A96:B96"/>
    <mergeCell ref="C96:H96"/>
    <mergeCell ref="J96:M96"/>
    <mergeCell ref="N96:O96"/>
    <mergeCell ref="P96:Q96"/>
    <mergeCell ref="R96:T96"/>
    <mergeCell ref="U96:V96"/>
    <mergeCell ref="W96:Y96"/>
    <mergeCell ref="Z96:AA96"/>
    <mergeCell ref="AB96:AC96"/>
    <mergeCell ref="AE96:AH96"/>
    <mergeCell ref="AI96:AJ96"/>
    <mergeCell ref="AK96:AL96"/>
    <mergeCell ref="AM96:AN96"/>
    <mergeCell ref="AO96:AP96"/>
    <mergeCell ref="AQ96:AS96"/>
    <mergeCell ref="AT96:AU96"/>
    <mergeCell ref="AV96:AX96"/>
    <mergeCell ref="AY96:AZ96"/>
    <mergeCell ref="BA96:BB96"/>
    <mergeCell ref="A97:B97"/>
    <mergeCell ref="C97:H97"/>
    <mergeCell ref="J97:M97"/>
    <mergeCell ref="N97:O97"/>
    <mergeCell ref="P97:Q97"/>
    <mergeCell ref="R97:T97"/>
    <mergeCell ref="U97:V97"/>
    <mergeCell ref="W97:Y97"/>
    <mergeCell ref="Z97:AA97"/>
    <mergeCell ref="AB97:AC97"/>
    <mergeCell ref="AE97:AH97"/>
    <mergeCell ref="AI97:AJ97"/>
    <mergeCell ref="AK97:AL97"/>
    <mergeCell ref="AM97:AN97"/>
    <mergeCell ref="AO97:AP97"/>
    <mergeCell ref="AQ97:AS97"/>
    <mergeCell ref="AT97:AU97"/>
    <mergeCell ref="AV97:AX97"/>
    <mergeCell ref="AY97:AZ97"/>
    <mergeCell ref="BA97:BB97"/>
    <mergeCell ref="A98:B98"/>
    <mergeCell ref="C98:H98"/>
    <mergeCell ref="J98:M98"/>
    <mergeCell ref="N98:O98"/>
    <mergeCell ref="P98:Q98"/>
    <mergeCell ref="R98:T98"/>
    <mergeCell ref="U98:V98"/>
    <mergeCell ref="W98:Y98"/>
    <mergeCell ref="Z98:AA98"/>
    <mergeCell ref="AB98:AC98"/>
    <mergeCell ref="AE98:AH98"/>
    <mergeCell ref="AI98:AJ98"/>
    <mergeCell ref="AK98:AL98"/>
    <mergeCell ref="AM98:AN98"/>
    <mergeCell ref="AO98:AP98"/>
    <mergeCell ref="AQ98:AS98"/>
    <mergeCell ref="AT98:AU98"/>
    <mergeCell ref="AV98:AX98"/>
    <mergeCell ref="AY98:AZ98"/>
    <mergeCell ref="BA98:BB98"/>
    <mergeCell ref="A99:B99"/>
    <mergeCell ref="C99:H99"/>
    <mergeCell ref="J99:M99"/>
    <mergeCell ref="N99:O99"/>
    <mergeCell ref="P99:Q99"/>
    <mergeCell ref="R99:T99"/>
    <mergeCell ref="U99:V99"/>
    <mergeCell ref="W99:Y99"/>
    <mergeCell ref="Z99:AA99"/>
    <mergeCell ref="AB99:AC99"/>
    <mergeCell ref="AE99:AH99"/>
    <mergeCell ref="AI99:AJ99"/>
    <mergeCell ref="AK99:AL99"/>
    <mergeCell ref="AM99:AN99"/>
    <mergeCell ref="AO99:AP99"/>
    <mergeCell ref="AQ99:AS99"/>
    <mergeCell ref="AT99:AU99"/>
    <mergeCell ref="AV99:AX99"/>
    <mergeCell ref="AY99:AZ99"/>
    <mergeCell ref="BA99:BB99"/>
    <mergeCell ref="A100:B100"/>
    <mergeCell ref="C100:H100"/>
    <mergeCell ref="J100:M100"/>
    <mergeCell ref="N100:O100"/>
    <mergeCell ref="P100:Q100"/>
    <mergeCell ref="R100:T100"/>
    <mergeCell ref="U100:V100"/>
    <mergeCell ref="W100:Y100"/>
    <mergeCell ref="Z100:AA100"/>
    <mergeCell ref="AB100:AC100"/>
    <mergeCell ref="AE100:AH100"/>
    <mergeCell ref="AI100:AJ100"/>
    <mergeCell ref="AK100:AL100"/>
    <mergeCell ref="AM100:AN100"/>
    <mergeCell ref="AO100:AP100"/>
    <mergeCell ref="AQ100:AS100"/>
    <mergeCell ref="AT100:AU100"/>
    <mergeCell ref="AV100:AX100"/>
    <mergeCell ref="AY100:AZ100"/>
    <mergeCell ref="BA100:BB100"/>
    <mergeCell ref="A101:B101"/>
    <mergeCell ref="C101:H101"/>
    <mergeCell ref="J101:M101"/>
    <mergeCell ref="N101:O101"/>
    <mergeCell ref="P101:Q101"/>
    <mergeCell ref="R101:T101"/>
    <mergeCell ref="U101:V101"/>
    <mergeCell ref="W101:Y101"/>
    <mergeCell ref="Z101:AA101"/>
    <mergeCell ref="AB101:AC101"/>
    <mergeCell ref="AE101:AH101"/>
    <mergeCell ref="AI101:AJ101"/>
    <mergeCell ref="AK101:AL101"/>
    <mergeCell ref="AM101:AN101"/>
    <mergeCell ref="AO101:AP101"/>
    <mergeCell ref="AQ101:AS101"/>
    <mergeCell ref="AT101:AU101"/>
    <mergeCell ref="AV101:AX101"/>
    <mergeCell ref="AY101:AZ101"/>
    <mergeCell ref="BA101:BB101"/>
    <mergeCell ref="A102:B102"/>
    <mergeCell ref="C102:H102"/>
    <mergeCell ref="J102:M102"/>
    <mergeCell ref="N102:O102"/>
    <mergeCell ref="P102:Q102"/>
    <mergeCell ref="R102:T102"/>
    <mergeCell ref="U102:V102"/>
    <mergeCell ref="W102:Y102"/>
    <mergeCell ref="Z102:AA102"/>
    <mergeCell ref="AB102:AC102"/>
    <mergeCell ref="AE102:AH102"/>
    <mergeCell ref="AI102:AJ102"/>
    <mergeCell ref="AK102:AL102"/>
    <mergeCell ref="AM102:AN102"/>
    <mergeCell ref="AO102:AP102"/>
    <mergeCell ref="AQ102:AS102"/>
    <mergeCell ref="AT102:AU102"/>
    <mergeCell ref="AV102:AX102"/>
    <mergeCell ref="AY102:AZ102"/>
    <mergeCell ref="BA102:BB102"/>
    <mergeCell ref="A103:B103"/>
    <mergeCell ref="C103:H103"/>
    <mergeCell ref="J103:M103"/>
    <mergeCell ref="N103:O103"/>
    <mergeCell ref="P103:Q103"/>
    <mergeCell ref="R103:T103"/>
    <mergeCell ref="U103:V103"/>
    <mergeCell ref="W103:Y103"/>
    <mergeCell ref="Z103:AA103"/>
    <mergeCell ref="AB103:AC103"/>
    <mergeCell ref="AE103:AH103"/>
    <mergeCell ref="AI103:AJ103"/>
    <mergeCell ref="AK103:AL103"/>
    <mergeCell ref="AM103:AN103"/>
    <mergeCell ref="AO103:AP103"/>
    <mergeCell ref="AQ103:AS103"/>
    <mergeCell ref="AT103:AU103"/>
    <mergeCell ref="AV103:AX103"/>
    <mergeCell ref="AY103:AZ103"/>
    <mergeCell ref="BA103:BB103"/>
    <mergeCell ref="A104:B104"/>
    <mergeCell ref="C104:H104"/>
    <mergeCell ref="J104:M104"/>
    <mergeCell ref="N104:O104"/>
    <mergeCell ref="P104:Q104"/>
    <mergeCell ref="R104:T104"/>
    <mergeCell ref="U104:V104"/>
    <mergeCell ref="W104:Y104"/>
    <mergeCell ref="Z104:AA104"/>
    <mergeCell ref="AB104:AC104"/>
    <mergeCell ref="AE104:AH104"/>
    <mergeCell ref="AI104:AJ104"/>
    <mergeCell ref="AK104:AL104"/>
    <mergeCell ref="AM104:AN104"/>
    <mergeCell ref="AO104:AP104"/>
    <mergeCell ref="AQ104:AS104"/>
    <mergeCell ref="AT104:AU104"/>
    <mergeCell ref="AV104:AX104"/>
    <mergeCell ref="AY104:AZ104"/>
    <mergeCell ref="BA104:BB104"/>
    <mergeCell ref="A105:B105"/>
    <mergeCell ref="C105:H105"/>
    <mergeCell ref="J105:M105"/>
    <mergeCell ref="N105:O105"/>
    <mergeCell ref="P105:Q105"/>
    <mergeCell ref="R105:T105"/>
    <mergeCell ref="U105:V105"/>
    <mergeCell ref="W105:Y105"/>
    <mergeCell ref="Z105:AA105"/>
    <mergeCell ref="AB105:AC105"/>
    <mergeCell ref="AE105:AH105"/>
    <mergeCell ref="AI105:AJ105"/>
    <mergeCell ref="AK105:AL105"/>
    <mergeCell ref="AM105:AN105"/>
    <mergeCell ref="AO105:AP105"/>
    <mergeCell ref="AQ105:AS105"/>
    <mergeCell ref="AT105:AU105"/>
    <mergeCell ref="AV105:AX105"/>
    <mergeCell ref="AY105:AZ105"/>
    <mergeCell ref="BA105:BB105"/>
    <mergeCell ref="A106:B106"/>
    <mergeCell ref="C106:H106"/>
    <mergeCell ref="J106:M106"/>
    <mergeCell ref="N106:O106"/>
    <mergeCell ref="P106:Q106"/>
    <mergeCell ref="R106:T106"/>
    <mergeCell ref="U106:V106"/>
    <mergeCell ref="W106:Y106"/>
    <mergeCell ref="Z106:AA106"/>
    <mergeCell ref="AB106:AC106"/>
    <mergeCell ref="AE106:AH106"/>
    <mergeCell ref="AI106:AJ106"/>
    <mergeCell ref="AK106:AL106"/>
    <mergeCell ref="AM106:AN106"/>
    <mergeCell ref="AO106:AP106"/>
    <mergeCell ref="AQ106:AS106"/>
    <mergeCell ref="AT106:AU106"/>
    <mergeCell ref="AV106:AX106"/>
    <mergeCell ref="AY106:AZ106"/>
    <mergeCell ref="BA106:BB106"/>
    <mergeCell ref="A107:B107"/>
    <mergeCell ref="C107:H107"/>
    <mergeCell ref="J107:M107"/>
    <mergeCell ref="N107:O107"/>
    <mergeCell ref="P107:Q107"/>
    <mergeCell ref="R107:T107"/>
    <mergeCell ref="U107:V107"/>
    <mergeCell ref="W107:Y107"/>
    <mergeCell ref="Z107:AA107"/>
    <mergeCell ref="AB107:AC107"/>
    <mergeCell ref="AE107:AH107"/>
    <mergeCell ref="AI107:AJ107"/>
    <mergeCell ref="AK107:AL107"/>
    <mergeCell ref="AM107:AN107"/>
    <mergeCell ref="AO107:AP107"/>
    <mergeCell ref="AQ107:AS107"/>
    <mergeCell ref="AT107:AU107"/>
    <mergeCell ref="AV107:AX107"/>
    <mergeCell ref="AY107:AZ107"/>
    <mergeCell ref="BA107:BB107"/>
    <mergeCell ref="A108:B108"/>
    <mergeCell ref="C108:H108"/>
    <mergeCell ref="J108:M108"/>
    <mergeCell ref="N108:O108"/>
    <mergeCell ref="P108:Q108"/>
    <mergeCell ref="R108:T108"/>
    <mergeCell ref="U108:V108"/>
    <mergeCell ref="W108:Y108"/>
    <mergeCell ref="Z108:AA108"/>
    <mergeCell ref="AB108:AC108"/>
    <mergeCell ref="AE108:AH108"/>
    <mergeCell ref="AI108:AJ108"/>
    <mergeCell ref="AK108:AL108"/>
    <mergeCell ref="AM108:AN108"/>
    <mergeCell ref="AO108:AP108"/>
    <mergeCell ref="AQ108:AS108"/>
    <mergeCell ref="AT108:AU108"/>
    <mergeCell ref="AV108:AX108"/>
    <mergeCell ref="AY108:AZ108"/>
    <mergeCell ref="BA108:BB108"/>
    <mergeCell ref="A109:B109"/>
    <mergeCell ref="C109:H109"/>
    <mergeCell ref="J109:M109"/>
    <mergeCell ref="N109:O109"/>
    <mergeCell ref="P109:Q109"/>
    <mergeCell ref="R109:T109"/>
    <mergeCell ref="U109:V109"/>
    <mergeCell ref="W109:Y109"/>
    <mergeCell ref="Z109:AA109"/>
    <mergeCell ref="AB109:AC109"/>
    <mergeCell ref="AE109:AH109"/>
    <mergeCell ref="AI109:AJ109"/>
    <mergeCell ref="AK109:AL109"/>
    <mergeCell ref="AM109:AN109"/>
    <mergeCell ref="AO109:AP109"/>
    <mergeCell ref="AQ109:AS109"/>
    <mergeCell ref="AT109:AU109"/>
    <mergeCell ref="AV109:AX109"/>
    <mergeCell ref="AY109:AZ109"/>
    <mergeCell ref="BA109:BB109"/>
    <mergeCell ref="A110:B110"/>
    <mergeCell ref="C110:H110"/>
    <mergeCell ref="J110:M110"/>
    <mergeCell ref="N110:O110"/>
    <mergeCell ref="P110:Q110"/>
    <mergeCell ref="R110:T110"/>
    <mergeCell ref="U110:V110"/>
    <mergeCell ref="W110:Y110"/>
    <mergeCell ref="Z110:AA110"/>
    <mergeCell ref="AB110:AC110"/>
    <mergeCell ref="AE110:AH110"/>
    <mergeCell ref="AI110:AJ110"/>
    <mergeCell ref="AK110:AL110"/>
    <mergeCell ref="AM110:AN110"/>
    <mergeCell ref="AO110:AP110"/>
    <mergeCell ref="AQ110:AS110"/>
    <mergeCell ref="AT110:AU110"/>
    <mergeCell ref="AV110:AX110"/>
    <mergeCell ref="AY110:AZ110"/>
    <mergeCell ref="BA110:BB110"/>
    <mergeCell ref="A111:B111"/>
    <mergeCell ref="C111:H111"/>
    <mergeCell ref="J111:M111"/>
    <mergeCell ref="N111:O111"/>
    <mergeCell ref="P111:Q111"/>
    <mergeCell ref="R111:T111"/>
    <mergeCell ref="U111:V111"/>
    <mergeCell ref="W111:Y111"/>
    <mergeCell ref="Z111:AA111"/>
    <mergeCell ref="AB111:AC111"/>
    <mergeCell ref="AE111:AH111"/>
    <mergeCell ref="AI111:AJ111"/>
    <mergeCell ref="AK111:AL111"/>
    <mergeCell ref="AM111:AN111"/>
    <mergeCell ref="AO111:AP111"/>
    <mergeCell ref="AQ111:AS111"/>
    <mergeCell ref="AT111:AU111"/>
    <mergeCell ref="AV111:AX111"/>
    <mergeCell ref="AY111:AZ111"/>
    <mergeCell ref="BA111:BB111"/>
    <mergeCell ref="A112:B112"/>
    <mergeCell ref="C112:H112"/>
    <mergeCell ref="J112:M112"/>
    <mergeCell ref="N112:O112"/>
    <mergeCell ref="P112:Q112"/>
    <mergeCell ref="R112:T112"/>
    <mergeCell ref="U112:V112"/>
    <mergeCell ref="W112:Y112"/>
    <mergeCell ref="Z112:AA112"/>
    <mergeCell ref="AB112:AC112"/>
    <mergeCell ref="AE112:AH112"/>
    <mergeCell ref="AI112:AJ112"/>
    <mergeCell ref="AK112:AL112"/>
    <mergeCell ref="AM112:AN112"/>
    <mergeCell ref="AO112:AP112"/>
    <mergeCell ref="AQ112:AS112"/>
    <mergeCell ref="AT112:AU112"/>
    <mergeCell ref="AV112:AX112"/>
    <mergeCell ref="AY112:AZ112"/>
    <mergeCell ref="BA112:BB112"/>
    <mergeCell ref="A113:B113"/>
    <mergeCell ref="C113:H113"/>
    <mergeCell ref="J113:M113"/>
    <mergeCell ref="N113:O113"/>
    <mergeCell ref="P113:Q113"/>
    <mergeCell ref="R113:T113"/>
    <mergeCell ref="U113:V113"/>
    <mergeCell ref="W113:Y113"/>
    <mergeCell ref="Z113:AA113"/>
    <mergeCell ref="AB113:AC113"/>
    <mergeCell ref="AE113:AH113"/>
    <mergeCell ref="AI113:AJ113"/>
    <mergeCell ref="AK113:AL113"/>
    <mergeCell ref="AM113:AN113"/>
    <mergeCell ref="AO113:AP113"/>
    <mergeCell ref="AQ113:AS113"/>
    <mergeCell ref="AT113:AU113"/>
    <mergeCell ref="AV113:AX113"/>
    <mergeCell ref="AY113:AZ113"/>
    <mergeCell ref="BA113:BB113"/>
    <mergeCell ref="A114:B114"/>
    <mergeCell ref="C114:H114"/>
    <mergeCell ref="J114:M114"/>
    <mergeCell ref="N114:O114"/>
    <mergeCell ref="P114:Q114"/>
    <mergeCell ref="R114:T114"/>
    <mergeCell ref="U114:V114"/>
    <mergeCell ref="W114:Y114"/>
    <mergeCell ref="Z114:AA114"/>
    <mergeCell ref="AB114:AC114"/>
    <mergeCell ref="AE114:AH114"/>
    <mergeCell ref="AI114:AJ114"/>
    <mergeCell ref="AK114:AL114"/>
    <mergeCell ref="AM114:AN114"/>
    <mergeCell ref="AO114:AP114"/>
    <mergeCell ref="AQ114:AS114"/>
    <mergeCell ref="AT114:AU114"/>
    <mergeCell ref="AV114:AX114"/>
    <mergeCell ref="AY114:AZ114"/>
    <mergeCell ref="BA114:BB114"/>
    <mergeCell ref="A115:B115"/>
    <mergeCell ref="C115:H115"/>
    <mergeCell ref="J115:M115"/>
    <mergeCell ref="N115:O115"/>
    <mergeCell ref="P115:Q115"/>
    <mergeCell ref="R115:T115"/>
    <mergeCell ref="U115:V115"/>
    <mergeCell ref="W115:Y115"/>
    <mergeCell ref="Z115:AA115"/>
    <mergeCell ref="AB115:AC115"/>
    <mergeCell ref="AE115:AH115"/>
    <mergeCell ref="AI115:AJ115"/>
    <mergeCell ref="AK115:AL115"/>
    <mergeCell ref="AM115:AN115"/>
    <mergeCell ref="AO115:AP115"/>
    <mergeCell ref="AQ115:AS115"/>
    <mergeCell ref="AT115:AU115"/>
    <mergeCell ref="AV115:AX115"/>
    <mergeCell ref="AY115:AZ115"/>
    <mergeCell ref="BA115:BB115"/>
    <mergeCell ref="A116:B116"/>
    <mergeCell ref="C116:H116"/>
    <mergeCell ref="J116:M116"/>
    <mergeCell ref="N116:O116"/>
    <mergeCell ref="P116:Q116"/>
    <mergeCell ref="R116:T116"/>
    <mergeCell ref="U116:V116"/>
    <mergeCell ref="W116:Y116"/>
    <mergeCell ref="Z116:AA116"/>
    <mergeCell ref="AB116:AC116"/>
    <mergeCell ref="AE116:AH116"/>
    <mergeCell ref="AI116:AJ116"/>
    <mergeCell ref="AK116:AL116"/>
    <mergeCell ref="AM116:AN116"/>
    <mergeCell ref="AO116:AP116"/>
    <mergeCell ref="AQ116:AS116"/>
    <mergeCell ref="AT116:AU116"/>
    <mergeCell ref="AV116:AX116"/>
    <mergeCell ref="AY116:AZ116"/>
    <mergeCell ref="BA116:BB116"/>
    <mergeCell ref="A117:B117"/>
    <mergeCell ref="C117:H117"/>
    <mergeCell ref="J117:M117"/>
    <mergeCell ref="N117:O117"/>
    <mergeCell ref="P117:Q117"/>
    <mergeCell ref="R117:T117"/>
    <mergeCell ref="U117:V117"/>
    <mergeCell ref="W117:Y117"/>
    <mergeCell ref="Z117:AA117"/>
    <mergeCell ref="AB117:AC117"/>
    <mergeCell ref="AE117:AH117"/>
    <mergeCell ref="AI117:AJ117"/>
    <mergeCell ref="AK117:AL117"/>
    <mergeCell ref="AM117:AN117"/>
    <mergeCell ref="AO117:AP117"/>
    <mergeCell ref="AQ117:AS117"/>
    <mergeCell ref="AT117:AU117"/>
    <mergeCell ref="AV117:AX117"/>
    <mergeCell ref="AY117:AZ117"/>
    <mergeCell ref="BA117:BB117"/>
    <mergeCell ref="A118:B118"/>
    <mergeCell ref="C118:H118"/>
    <mergeCell ref="J118:M118"/>
    <mergeCell ref="N118:O118"/>
    <mergeCell ref="P118:Q118"/>
    <mergeCell ref="R118:T118"/>
    <mergeCell ref="U118:V118"/>
    <mergeCell ref="W118:Y118"/>
    <mergeCell ref="Z118:AA118"/>
    <mergeCell ref="AB118:AC118"/>
    <mergeCell ref="AE118:AH118"/>
    <mergeCell ref="AI118:AJ118"/>
    <mergeCell ref="AK118:AL118"/>
    <mergeCell ref="AM118:AN118"/>
    <mergeCell ref="AO118:AP118"/>
    <mergeCell ref="AQ118:AS118"/>
    <mergeCell ref="AT118:AU118"/>
    <mergeCell ref="AV118:AX118"/>
    <mergeCell ref="AY118:AZ118"/>
    <mergeCell ref="BA118:BB118"/>
    <mergeCell ref="A119:B119"/>
    <mergeCell ref="C119:H119"/>
    <mergeCell ref="J119:M119"/>
    <mergeCell ref="N119:O119"/>
    <mergeCell ref="P119:Q119"/>
    <mergeCell ref="R119:T119"/>
    <mergeCell ref="U119:V119"/>
    <mergeCell ref="W119:Y119"/>
    <mergeCell ref="Z119:AA119"/>
    <mergeCell ref="AB119:AC119"/>
    <mergeCell ref="AE119:AH119"/>
    <mergeCell ref="AI119:AJ119"/>
    <mergeCell ref="AK119:AL119"/>
    <mergeCell ref="AM119:AN119"/>
    <mergeCell ref="AO119:AP119"/>
    <mergeCell ref="AQ119:AS119"/>
    <mergeCell ref="AT119:AU119"/>
    <mergeCell ref="AV119:AX119"/>
    <mergeCell ref="AY119:AZ119"/>
    <mergeCell ref="BA119:BB119"/>
    <mergeCell ref="A120:B120"/>
    <mergeCell ref="C120:H120"/>
    <mergeCell ref="J120:M120"/>
    <mergeCell ref="N120:O120"/>
    <mergeCell ref="P120:Q120"/>
    <mergeCell ref="R120:T120"/>
    <mergeCell ref="U120:V120"/>
    <mergeCell ref="W120:Y120"/>
    <mergeCell ref="Z120:AA120"/>
    <mergeCell ref="AB120:AC120"/>
    <mergeCell ref="AE120:AH120"/>
    <mergeCell ref="AI120:AJ120"/>
    <mergeCell ref="AK120:AL120"/>
    <mergeCell ref="AM120:AN120"/>
    <mergeCell ref="AO120:AP120"/>
    <mergeCell ref="AQ120:AS120"/>
    <mergeCell ref="AT120:AU120"/>
    <mergeCell ref="AV120:AX120"/>
    <mergeCell ref="AY120:AZ120"/>
    <mergeCell ref="BA120:BB120"/>
    <mergeCell ref="A121:B121"/>
    <mergeCell ref="C121:H121"/>
    <mergeCell ref="J121:M121"/>
    <mergeCell ref="N121:O121"/>
    <mergeCell ref="P121:Q121"/>
    <mergeCell ref="R121:T121"/>
    <mergeCell ref="U121:V121"/>
    <mergeCell ref="W121:Y121"/>
    <mergeCell ref="Z121:AA121"/>
    <mergeCell ref="AB121:AC121"/>
    <mergeCell ref="AE121:AH121"/>
    <mergeCell ref="AI121:AJ121"/>
    <mergeCell ref="AK121:AL121"/>
    <mergeCell ref="AM121:AN121"/>
    <mergeCell ref="AO121:AP121"/>
    <mergeCell ref="AQ121:AS121"/>
    <mergeCell ref="AT121:AU121"/>
    <mergeCell ref="AV121:AX121"/>
    <mergeCell ref="AY121:AZ121"/>
    <mergeCell ref="BA121:BB121"/>
    <mergeCell ref="A122:B122"/>
    <mergeCell ref="C122:H122"/>
    <mergeCell ref="J122:M122"/>
    <mergeCell ref="N122:O122"/>
    <mergeCell ref="P122:Q122"/>
    <mergeCell ref="R122:T122"/>
    <mergeCell ref="U122:V122"/>
    <mergeCell ref="W122:Y122"/>
    <mergeCell ref="Z122:AA122"/>
    <mergeCell ref="AB122:AC122"/>
    <mergeCell ref="AE122:AH122"/>
    <mergeCell ref="AI122:AJ122"/>
    <mergeCell ref="AK122:AL122"/>
    <mergeCell ref="AM122:AN122"/>
    <mergeCell ref="AO122:AP122"/>
    <mergeCell ref="AQ122:AS122"/>
    <mergeCell ref="AT122:AU122"/>
    <mergeCell ref="AV122:AX122"/>
    <mergeCell ref="AY122:AZ122"/>
    <mergeCell ref="BA122:BB122"/>
    <mergeCell ref="A123:B123"/>
    <mergeCell ref="C123:H123"/>
    <mergeCell ref="J123:M123"/>
    <mergeCell ref="N123:O123"/>
    <mergeCell ref="P123:Q123"/>
    <mergeCell ref="R123:T123"/>
    <mergeCell ref="U123:V123"/>
    <mergeCell ref="W123:Y123"/>
    <mergeCell ref="Z123:AA123"/>
    <mergeCell ref="AB123:AC123"/>
    <mergeCell ref="AE123:AH123"/>
    <mergeCell ref="AI123:AJ123"/>
    <mergeCell ref="AK123:AL123"/>
    <mergeCell ref="AM123:AN123"/>
    <mergeCell ref="AO123:AP123"/>
    <mergeCell ref="AQ123:AS123"/>
    <mergeCell ref="AT123:AU123"/>
    <mergeCell ref="AV123:AX123"/>
    <mergeCell ref="AY123:AZ123"/>
    <mergeCell ref="BA123:BB123"/>
    <mergeCell ref="A124:B124"/>
    <mergeCell ref="C124:H124"/>
    <mergeCell ref="J124:M124"/>
    <mergeCell ref="N124:O124"/>
    <mergeCell ref="P124:Q124"/>
    <mergeCell ref="R124:T124"/>
    <mergeCell ref="U124:V124"/>
    <mergeCell ref="W124:Y124"/>
    <mergeCell ref="Z124:AA124"/>
    <mergeCell ref="AB124:AC124"/>
    <mergeCell ref="AE124:AH124"/>
    <mergeCell ref="AI124:AJ124"/>
    <mergeCell ref="AK124:AL124"/>
    <mergeCell ref="AM124:AN124"/>
    <mergeCell ref="AO124:AP124"/>
    <mergeCell ref="AQ124:AS124"/>
    <mergeCell ref="AT124:AU124"/>
    <mergeCell ref="AV124:AX124"/>
    <mergeCell ref="AY124:AZ124"/>
    <mergeCell ref="BA124:BB124"/>
    <mergeCell ref="A125:B125"/>
    <mergeCell ref="C125:H125"/>
    <mergeCell ref="J125:M125"/>
    <mergeCell ref="N125:O125"/>
    <mergeCell ref="P125:Q125"/>
    <mergeCell ref="R125:T125"/>
    <mergeCell ref="U125:V125"/>
    <mergeCell ref="W125:Y125"/>
    <mergeCell ref="Z125:AA125"/>
    <mergeCell ref="AB125:AC125"/>
    <mergeCell ref="AE125:AH125"/>
    <mergeCell ref="AI125:AJ125"/>
    <mergeCell ref="AK125:AL125"/>
    <mergeCell ref="AM125:AN125"/>
    <mergeCell ref="AO125:AP125"/>
    <mergeCell ref="AQ125:AS125"/>
    <mergeCell ref="AT125:AU125"/>
    <mergeCell ref="AV125:AX125"/>
    <mergeCell ref="AY125:AZ125"/>
    <mergeCell ref="BA125:BB125"/>
    <mergeCell ref="A126:B126"/>
    <mergeCell ref="C126:H126"/>
    <mergeCell ref="J126:M126"/>
    <mergeCell ref="N126:O126"/>
    <mergeCell ref="P126:Q126"/>
    <mergeCell ref="R126:T126"/>
    <mergeCell ref="U126:V126"/>
    <mergeCell ref="W126:Y126"/>
    <mergeCell ref="Z126:AA126"/>
    <mergeCell ref="AB126:AC126"/>
    <mergeCell ref="AE126:AH126"/>
    <mergeCell ref="AI126:AJ126"/>
    <mergeCell ref="AK126:AL126"/>
    <mergeCell ref="AM126:AN126"/>
    <mergeCell ref="AO126:AP126"/>
    <mergeCell ref="AQ126:AS126"/>
    <mergeCell ref="AT126:AU126"/>
    <mergeCell ref="AV126:AX126"/>
    <mergeCell ref="AY126:AZ126"/>
    <mergeCell ref="BA126:BB126"/>
    <mergeCell ref="A127:B127"/>
    <mergeCell ref="C127:H127"/>
    <mergeCell ref="J127:M127"/>
    <mergeCell ref="N127:O127"/>
    <mergeCell ref="P127:Q127"/>
    <mergeCell ref="R127:T127"/>
    <mergeCell ref="U127:V127"/>
    <mergeCell ref="W127:Y127"/>
    <mergeCell ref="Z127:AA127"/>
    <mergeCell ref="AB127:AC127"/>
    <mergeCell ref="AE127:AH127"/>
    <mergeCell ref="AI127:AJ127"/>
    <mergeCell ref="AK127:AL127"/>
    <mergeCell ref="AM127:AN127"/>
    <mergeCell ref="AO127:AP127"/>
    <mergeCell ref="AQ127:AS127"/>
    <mergeCell ref="AT127:AU127"/>
    <mergeCell ref="AV127:AX127"/>
    <mergeCell ref="AY127:AZ127"/>
    <mergeCell ref="BA127:BB127"/>
    <mergeCell ref="A128:B128"/>
    <mergeCell ref="C128:H128"/>
    <mergeCell ref="J128:M128"/>
    <mergeCell ref="N128:O128"/>
    <mergeCell ref="P128:Q128"/>
    <mergeCell ref="R128:T128"/>
    <mergeCell ref="U128:V128"/>
    <mergeCell ref="W128:Y128"/>
    <mergeCell ref="Z128:AA128"/>
    <mergeCell ref="AB128:AC128"/>
    <mergeCell ref="AE128:AH128"/>
    <mergeCell ref="AI128:AJ128"/>
    <mergeCell ref="AK128:AL128"/>
    <mergeCell ref="AM128:AN128"/>
    <mergeCell ref="AO128:AP128"/>
    <mergeCell ref="AQ128:AS128"/>
    <mergeCell ref="AT128:AU128"/>
    <mergeCell ref="AV128:AX128"/>
    <mergeCell ref="AY128:AZ128"/>
    <mergeCell ref="BA128:BB128"/>
    <mergeCell ref="A129:B129"/>
    <mergeCell ref="C129:H129"/>
    <mergeCell ref="J129:M129"/>
    <mergeCell ref="N129:O129"/>
    <mergeCell ref="P129:Q129"/>
    <mergeCell ref="R129:T129"/>
    <mergeCell ref="U129:V129"/>
    <mergeCell ref="W129:Y129"/>
    <mergeCell ref="Z129:AA129"/>
    <mergeCell ref="AB129:AC129"/>
    <mergeCell ref="AE129:AH129"/>
    <mergeCell ref="AI129:AJ129"/>
    <mergeCell ref="AK129:AL129"/>
    <mergeCell ref="AM129:AN129"/>
    <mergeCell ref="AO129:AP129"/>
    <mergeCell ref="AQ129:AS129"/>
    <mergeCell ref="AT129:AU129"/>
    <mergeCell ref="AV129:AX129"/>
    <mergeCell ref="AY129:AZ129"/>
    <mergeCell ref="BA129:BB129"/>
    <mergeCell ref="A130:B130"/>
    <mergeCell ref="C130:H130"/>
    <mergeCell ref="J130:M130"/>
    <mergeCell ref="N130:O130"/>
    <mergeCell ref="P130:Q130"/>
    <mergeCell ref="R130:T130"/>
    <mergeCell ref="U130:V130"/>
    <mergeCell ref="W130:Y130"/>
    <mergeCell ref="Z130:AA130"/>
    <mergeCell ref="AB130:AC130"/>
    <mergeCell ref="AE130:AH130"/>
    <mergeCell ref="AI130:AJ130"/>
    <mergeCell ref="AK130:AL130"/>
    <mergeCell ref="AM130:AN130"/>
    <mergeCell ref="AO130:AP130"/>
    <mergeCell ref="AQ130:AS130"/>
    <mergeCell ref="AT130:AU130"/>
    <mergeCell ref="AV130:AX130"/>
    <mergeCell ref="AY130:AZ130"/>
    <mergeCell ref="BA130:BB130"/>
    <mergeCell ref="A131:B131"/>
    <mergeCell ref="C131:H131"/>
    <mergeCell ref="J131:M131"/>
    <mergeCell ref="N131:O131"/>
    <mergeCell ref="P131:Q131"/>
    <mergeCell ref="R131:T131"/>
    <mergeCell ref="U131:V131"/>
    <mergeCell ref="W131:Y131"/>
    <mergeCell ref="Z131:AA131"/>
    <mergeCell ref="AB131:AC131"/>
    <mergeCell ref="AE131:AH131"/>
    <mergeCell ref="AI131:AJ131"/>
    <mergeCell ref="AK131:AL131"/>
    <mergeCell ref="AM131:AN131"/>
    <mergeCell ref="AO131:AP131"/>
    <mergeCell ref="AQ131:AS131"/>
    <mergeCell ref="AT131:AU131"/>
    <mergeCell ref="AV131:AX131"/>
    <mergeCell ref="AY131:AZ131"/>
    <mergeCell ref="BA131:BB131"/>
    <mergeCell ref="A132:B132"/>
    <mergeCell ref="C132:H132"/>
    <mergeCell ref="J132:M132"/>
    <mergeCell ref="N132:O132"/>
    <mergeCell ref="P132:Q132"/>
    <mergeCell ref="R132:T132"/>
    <mergeCell ref="U132:V132"/>
    <mergeCell ref="W132:Y132"/>
    <mergeCell ref="Z132:AA132"/>
    <mergeCell ref="AB132:AC132"/>
    <mergeCell ref="AE132:AH132"/>
    <mergeCell ref="AI132:AJ132"/>
    <mergeCell ref="AK132:AL132"/>
    <mergeCell ref="AM132:AN132"/>
    <mergeCell ref="AO132:AP132"/>
    <mergeCell ref="AQ132:AS132"/>
    <mergeCell ref="AT132:AU132"/>
    <mergeCell ref="AV132:AX132"/>
    <mergeCell ref="AY132:AZ132"/>
    <mergeCell ref="BA132:BB132"/>
    <mergeCell ref="A133:B133"/>
    <mergeCell ref="C133:H133"/>
    <mergeCell ref="J133:M133"/>
    <mergeCell ref="N133:O133"/>
    <mergeCell ref="P133:Q133"/>
    <mergeCell ref="R133:T133"/>
    <mergeCell ref="U133:V133"/>
    <mergeCell ref="W133:Y133"/>
    <mergeCell ref="Z133:AA133"/>
    <mergeCell ref="AB133:AC133"/>
    <mergeCell ref="AE133:AH133"/>
    <mergeCell ref="AI133:AJ133"/>
    <mergeCell ref="AK133:AL133"/>
    <mergeCell ref="AM133:AN133"/>
    <mergeCell ref="AO133:AP133"/>
    <mergeCell ref="AQ133:AS133"/>
    <mergeCell ref="AT133:AU133"/>
    <mergeCell ref="AV133:AX133"/>
    <mergeCell ref="AY133:AZ133"/>
    <mergeCell ref="BA133:BB133"/>
    <mergeCell ref="A134:B134"/>
    <mergeCell ref="C134:H134"/>
    <mergeCell ref="J134:M134"/>
    <mergeCell ref="N134:O134"/>
    <mergeCell ref="P134:Q134"/>
    <mergeCell ref="R134:T134"/>
    <mergeCell ref="U134:V134"/>
    <mergeCell ref="W134:Y134"/>
    <mergeCell ref="Z134:AA134"/>
    <mergeCell ref="AB134:AC134"/>
    <mergeCell ref="AE134:AH134"/>
    <mergeCell ref="AI134:AJ134"/>
    <mergeCell ref="AK134:AL134"/>
    <mergeCell ref="AM134:AN134"/>
    <mergeCell ref="AO134:AP134"/>
    <mergeCell ref="AQ134:AS134"/>
    <mergeCell ref="AT134:AU134"/>
    <mergeCell ref="AV134:AX134"/>
    <mergeCell ref="AY134:AZ134"/>
    <mergeCell ref="BA134:BB134"/>
    <mergeCell ref="A135:B135"/>
    <mergeCell ref="C135:H135"/>
    <mergeCell ref="J135:M135"/>
    <mergeCell ref="N135:O135"/>
    <mergeCell ref="P135:Q135"/>
    <mergeCell ref="R135:T135"/>
    <mergeCell ref="U135:V135"/>
    <mergeCell ref="W135:Y135"/>
    <mergeCell ref="Z135:AA135"/>
    <mergeCell ref="AB135:AC135"/>
    <mergeCell ref="AE135:AH135"/>
    <mergeCell ref="AI135:AJ135"/>
    <mergeCell ref="AK135:AL135"/>
    <mergeCell ref="AM135:AN135"/>
    <mergeCell ref="AO135:AP135"/>
    <mergeCell ref="AQ135:AS135"/>
    <mergeCell ref="AT135:AU135"/>
    <mergeCell ref="AV135:AX135"/>
    <mergeCell ref="AY135:AZ135"/>
    <mergeCell ref="BA135:BB135"/>
    <mergeCell ref="A136:B136"/>
    <mergeCell ref="C136:H136"/>
    <mergeCell ref="J136:M136"/>
    <mergeCell ref="N136:O136"/>
    <mergeCell ref="P136:Q136"/>
    <mergeCell ref="R136:T136"/>
    <mergeCell ref="U136:V136"/>
    <mergeCell ref="W136:Y136"/>
    <mergeCell ref="Z136:AA136"/>
    <mergeCell ref="AB136:AC136"/>
    <mergeCell ref="AE136:AH136"/>
    <mergeCell ref="AI136:AJ136"/>
    <mergeCell ref="AK136:AL136"/>
    <mergeCell ref="AM136:AN136"/>
    <mergeCell ref="AO136:AP136"/>
    <mergeCell ref="AQ136:AS136"/>
    <mergeCell ref="AT136:AU136"/>
    <mergeCell ref="AV136:AX136"/>
    <mergeCell ref="AY136:AZ136"/>
    <mergeCell ref="BA136:BB136"/>
    <mergeCell ref="A137:B137"/>
    <mergeCell ref="C137:H137"/>
    <mergeCell ref="J137:M137"/>
    <mergeCell ref="N137:O137"/>
    <mergeCell ref="P137:Q137"/>
    <mergeCell ref="R137:T137"/>
    <mergeCell ref="U137:V137"/>
    <mergeCell ref="W137:Y137"/>
    <mergeCell ref="Z137:AA137"/>
    <mergeCell ref="AB137:AC137"/>
    <mergeCell ref="AE137:AH137"/>
    <mergeCell ref="AI137:AJ137"/>
    <mergeCell ref="AK137:AL137"/>
    <mergeCell ref="AM137:AN137"/>
    <mergeCell ref="AO137:AP137"/>
    <mergeCell ref="AQ137:AS137"/>
    <mergeCell ref="AT137:AU137"/>
    <mergeCell ref="AV137:AX137"/>
    <mergeCell ref="AY137:AZ137"/>
    <mergeCell ref="BA137:BB137"/>
    <mergeCell ref="A138:B138"/>
    <mergeCell ref="C138:H138"/>
    <mergeCell ref="J138:M138"/>
    <mergeCell ref="N138:O138"/>
    <mergeCell ref="P138:Q138"/>
    <mergeCell ref="R138:T138"/>
    <mergeCell ref="U138:V138"/>
    <mergeCell ref="W138:Y138"/>
    <mergeCell ref="Z138:AA138"/>
    <mergeCell ref="AB138:AC138"/>
    <mergeCell ref="AE138:AH138"/>
    <mergeCell ref="AI138:AJ138"/>
    <mergeCell ref="AK138:AL138"/>
    <mergeCell ref="AM138:AN138"/>
    <mergeCell ref="AO138:AP138"/>
    <mergeCell ref="AQ138:AS138"/>
    <mergeCell ref="AT138:AU138"/>
    <mergeCell ref="AV138:AX138"/>
    <mergeCell ref="AY138:AZ138"/>
    <mergeCell ref="BA138:BB138"/>
    <mergeCell ref="A139:B139"/>
    <mergeCell ref="C139:H139"/>
    <mergeCell ref="J139:M139"/>
    <mergeCell ref="N139:O139"/>
    <mergeCell ref="P139:Q139"/>
    <mergeCell ref="R139:T139"/>
    <mergeCell ref="U139:V139"/>
    <mergeCell ref="W139:Y139"/>
    <mergeCell ref="Z139:AA139"/>
    <mergeCell ref="AB139:AC139"/>
    <mergeCell ref="AE139:AH139"/>
    <mergeCell ref="AI139:AJ139"/>
    <mergeCell ref="AK139:AL139"/>
    <mergeCell ref="AM139:AN139"/>
    <mergeCell ref="AO139:AP139"/>
    <mergeCell ref="AQ139:AS139"/>
    <mergeCell ref="AT139:AU139"/>
    <mergeCell ref="AV139:AX139"/>
    <mergeCell ref="AY139:AZ139"/>
    <mergeCell ref="BA139:BB139"/>
    <mergeCell ref="A140:B140"/>
    <mergeCell ref="C140:H140"/>
    <mergeCell ref="J140:M140"/>
    <mergeCell ref="N140:O140"/>
    <mergeCell ref="P140:Q140"/>
    <mergeCell ref="R140:T140"/>
    <mergeCell ref="U140:V140"/>
    <mergeCell ref="W140:Y140"/>
    <mergeCell ref="Z140:AA140"/>
    <mergeCell ref="AB140:AC140"/>
    <mergeCell ref="AE140:AH140"/>
    <mergeCell ref="AI140:AJ140"/>
    <mergeCell ref="AK140:AL140"/>
    <mergeCell ref="AM140:AN140"/>
    <mergeCell ref="AO140:AP140"/>
    <mergeCell ref="AQ140:AS140"/>
    <mergeCell ref="AT140:AU140"/>
    <mergeCell ref="AV140:AX140"/>
    <mergeCell ref="AY140:AZ140"/>
    <mergeCell ref="BA140:BB140"/>
    <mergeCell ref="A141:B141"/>
    <mergeCell ref="C141:H141"/>
    <mergeCell ref="J141:M141"/>
    <mergeCell ref="N141:O141"/>
    <mergeCell ref="P141:Q141"/>
    <mergeCell ref="R141:T141"/>
    <mergeCell ref="U141:V141"/>
    <mergeCell ref="W141:Y141"/>
    <mergeCell ref="Z141:AA141"/>
    <mergeCell ref="AB141:AC141"/>
    <mergeCell ref="AE141:AH141"/>
    <mergeCell ref="AI141:AJ141"/>
    <mergeCell ref="AK141:AL141"/>
    <mergeCell ref="AM141:AN141"/>
    <mergeCell ref="AO141:AP141"/>
    <mergeCell ref="AQ141:AS141"/>
    <mergeCell ref="AT141:AU141"/>
    <mergeCell ref="AV141:AX141"/>
    <mergeCell ref="AY141:AZ141"/>
    <mergeCell ref="BA141:BB141"/>
    <mergeCell ref="A142:B142"/>
    <mergeCell ref="C142:H142"/>
    <mergeCell ref="J142:M142"/>
    <mergeCell ref="N142:O142"/>
    <mergeCell ref="P142:Q142"/>
    <mergeCell ref="R142:T142"/>
    <mergeCell ref="U142:V142"/>
    <mergeCell ref="W142:Y142"/>
    <mergeCell ref="Z142:AA142"/>
    <mergeCell ref="AB142:AC142"/>
    <mergeCell ref="AE142:AH142"/>
    <mergeCell ref="AI142:AJ142"/>
    <mergeCell ref="AK142:AL142"/>
    <mergeCell ref="AM142:AN142"/>
    <mergeCell ref="AO142:AP142"/>
    <mergeCell ref="AQ142:AS142"/>
    <mergeCell ref="AT142:AU142"/>
    <mergeCell ref="AV142:AX142"/>
    <mergeCell ref="AY142:AZ142"/>
    <mergeCell ref="BA142:BB142"/>
    <mergeCell ref="A143:B143"/>
    <mergeCell ref="C143:H143"/>
    <mergeCell ref="J143:M143"/>
    <mergeCell ref="N143:O143"/>
    <mergeCell ref="P143:Q143"/>
    <mergeCell ref="R143:T143"/>
    <mergeCell ref="U143:V143"/>
    <mergeCell ref="W143:Y143"/>
    <mergeCell ref="Z143:AA143"/>
    <mergeCell ref="AB143:AC143"/>
    <mergeCell ref="AE143:AH143"/>
    <mergeCell ref="AI143:AJ143"/>
    <mergeCell ref="AK143:AL143"/>
    <mergeCell ref="AM143:AN143"/>
    <mergeCell ref="AO143:AP143"/>
    <mergeCell ref="AQ143:AS143"/>
    <mergeCell ref="AT143:AU143"/>
    <mergeCell ref="AV143:AX143"/>
    <mergeCell ref="AY143:AZ143"/>
    <mergeCell ref="BA143:BB143"/>
    <mergeCell ref="A144:B144"/>
    <mergeCell ref="C144:H144"/>
    <mergeCell ref="J144:M144"/>
    <mergeCell ref="N144:O144"/>
    <mergeCell ref="P144:Q144"/>
    <mergeCell ref="R144:T144"/>
    <mergeCell ref="U144:V144"/>
    <mergeCell ref="W144:Y144"/>
    <mergeCell ref="Z144:AA144"/>
    <mergeCell ref="AB144:AC144"/>
    <mergeCell ref="AE144:AH144"/>
    <mergeCell ref="AI144:AJ144"/>
    <mergeCell ref="AK144:AL144"/>
    <mergeCell ref="AM144:AN144"/>
    <mergeCell ref="AO144:AP144"/>
    <mergeCell ref="AQ144:AS144"/>
    <mergeCell ref="AT144:AU144"/>
    <mergeCell ref="AV144:AX144"/>
    <mergeCell ref="AY144:AZ144"/>
    <mergeCell ref="BA144:BB144"/>
    <mergeCell ref="A145:B145"/>
    <mergeCell ref="C145:H145"/>
    <mergeCell ref="J145:M145"/>
    <mergeCell ref="N145:O145"/>
    <mergeCell ref="P145:Q145"/>
    <mergeCell ref="R145:T145"/>
    <mergeCell ref="U145:V145"/>
    <mergeCell ref="W145:Y145"/>
    <mergeCell ref="Z145:AA145"/>
    <mergeCell ref="AB145:AC145"/>
    <mergeCell ref="AE145:AH145"/>
    <mergeCell ref="AI145:AJ145"/>
    <mergeCell ref="AK145:AL145"/>
    <mergeCell ref="AM145:AN145"/>
    <mergeCell ref="AO145:AP145"/>
    <mergeCell ref="AQ145:AS145"/>
    <mergeCell ref="AT145:AU145"/>
    <mergeCell ref="AV145:AX145"/>
    <mergeCell ref="AY145:AZ145"/>
    <mergeCell ref="BA145:BB145"/>
    <mergeCell ref="A146:V146"/>
    <mergeCell ref="W146:Y146"/>
    <mergeCell ref="Z146:AA146"/>
    <mergeCell ref="AB146:AC146"/>
    <mergeCell ref="AE146:AU146"/>
    <mergeCell ref="AV146:AX146"/>
    <mergeCell ref="AY146:AZ146"/>
    <mergeCell ref="BA146:BB146"/>
    <mergeCell ref="AE147:BB147"/>
    <mergeCell ref="AE148:BB148"/>
    <mergeCell ref="AE149:BB149"/>
    <mergeCell ref="A3:B5"/>
    <mergeCell ref="C3:H5"/>
    <mergeCell ref="I3:I5"/>
    <mergeCell ref="J3:M5"/>
    <mergeCell ref="N3:O5"/>
    <mergeCell ref="P3:Q5"/>
    <mergeCell ref="AE3:AH5"/>
    <mergeCell ref="AI3:AJ4"/>
    <mergeCell ref="AK3:AL5"/>
    <mergeCell ref="AM3:AN5"/>
    <mergeCell ref="AO3:AP5"/>
  </mergeCells>
  <phoneticPr fontId="1"/>
  <conditionalFormatting sqref="AO6:AS145 C6:H145 P6:T145 AE146 J6:M145">
    <cfRule type="cellIs" dxfId="28" priority="32" operator="equal">
      <formula>0</formula>
    </cfRule>
  </conditionalFormatting>
  <conditionalFormatting sqref="U6:V145">
    <cfRule type="cellIs" dxfId="27" priority="31" operator="equal">
      <formula>0</formula>
    </cfRule>
  </conditionalFormatting>
  <conditionalFormatting sqref="W6:Z6 W7:Y145">
    <cfRule type="cellIs" dxfId="26" priority="27" operator="equal">
      <formula>0</formula>
    </cfRule>
  </conditionalFormatting>
  <conditionalFormatting sqref="Z7:Z145">
    <cfRule type="cellIs" dxfId="25" priority="24" operator="equal">
      <formula>0</formula>
    </cfRule>
  </conditionalFormatting>
  <conditionalFormatting sqref="AE6:AH145">
    <cfRule type="cellIs" dxfId="24" priority="23" operator="equal">
      <formula>0</formula>
    </cfRule>
  </conditionalFormatting>
  <conditionalFormatting sqref="AT6:AU145">
    <cfRule type="cellIs" dxfId="23" priority="22" operator="equal">
      <formula>0</formula>
    </cfRule>
  </conditionalFormatting>
  <conditionalFormatting sqref="AV6:AY6 AV7:AX145">
    <cfRule type="cellIs" dxfId="22" priority="21" operator="equal">
      <formula>0</formula>
    </cfRule>
  </conditionalFormatting>
  <conditionalFormatting sqref="AY7:AY145">
    <cfRule type="cellIs" dxfId="21" priority="19" operator="equal">
      <formula>0</formula>
    </cfRule>
  </conditionalFormatting>
  <conditionalFormatting sqref="AI6:AJ145">
    <cfRule type="cellIs" dxfId="20" priority="18" operator="equal">
      <formula>0</formula>
    </cfRule>
  </conditionalFormatting>
  <conditionalFormatting sqref="N6:O145">
    <cfRule type="cellIs" dxfId="19" priority="17" operator="equal">
      <formula>1</formula>
    </cfRule>
  </conditionalFormatting>
  <conditionalFormatting sqref="AM6:AN145">
    <cfRule type="cellIs" dxfId="18" priority="16" operator="equal">
      <formula>1</formula>
    </cfRule>
  </conditionalFormatting>
  <conditionalFormatting sqref="AK6:AL145">
    <cfRule type="cellIs" dxfId="17" priority="15" operator="equal">
      <formula>1</formula>
    </cfRule>
  </conditionalFormatting>
  <conditionalFormatting sqref="W146:Y146">
    <cfRule type="cellIs" dxfId="16" priority="12" operator="equal">
      <formula>0</formula>
    </cfRule>
  </conditionalFormatting>
  <conditionalFormatting sqref="Z146">
    <cfRule type="cellIs" dxfId="15" priority="11" operator="equal">
      <formula>0</formula>
    </cfRule>
  </conditionalFormatting>
  <conditionalFormatting sqref="AV146:AX146">
    <cfRule type="cellIs" dxfId="14" priority="2" operator="equal">
      <formula>0</formula>
    </cfRule>
  </conditionalFormatting>
  <conditionalFormatting sqref="AY146">
    <cfRule type="cellIs" dxfId="1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fitToWidth="1" fitToHeight="0" orientation="portrait" usePrinterDefaults="1" r:id="rId1"/>
  <headerFooter scaleWithDoc="0">
    <oddFooter>&amp;R&amp;10&amp;P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6"/>
    <pageSetUpPr fitToPage="1"/>
  </sheetPr>
  <dimension ref="A1:BK49"/>
  <sheetViews>
    <sheetView tabSelected="1" zoomScale="90" zoomScaleNormal="90" workbookViewId="0">
      <pane ySplit="5" topLeftCell="A6" activePane="bottomLeft" state="frozen"/>
      <selection pane="bottomLeft" activeCell="BK33" sqref="BK33:BK38"/>
    </sheetView>
  </sheetViews>
  <sheetFormatPr defaultRowHeight="18.75"/>
  <cols>
    <col min="1" max="2" width="1.25" customWidth="1"/>
    <col min="3" max="3" width="4" customWidth="1"/>
    <col min="4" max="11" width="5.125" customWidth="1"/>
    <col min="12" max="12" width="6.125" customWidth="1"/>
    <col min="13" max="14" width="3.75" customWidth="1"/>
    <col min="15" max="16" width="3.375" customWidth="1"/>
    <col min="17" max="18" width="5.375" customWidth="1"/>
    <col min="19" max="20" width="6.25" customWidth="1"/>
    <col min="21" max="22" width="5.125" customWidth="1"/>
    <col min="23" max="24" width="5.875" customWidth="1"/>
    <col min="25" max="25" width="5.25" customWidth="1"/>
    <col min="26" max="37" width="4.625" customWidth="1"/>
    <col min="38" max="40" width="2.25" customWidth="1"/>
    <col min="41" max="44" width="4.625" customWidth="1"/>
    <col min="45" max="46" width="5.5" customWidth="1"/>
    <col min="47" max="50" width="4.625" customWidth="1"/>
  </cols>
  <sheetData>
    <row r="1" spans="1:50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80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</row>
    <row r="2" spans="1:50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</row>
    <row r="3" spans="1:50" ht="18.75" customHeight="1">
      <c r="A3" s="39" t="s">
        <v>101</v>
      </c>
      <c r="B3" s="39"/>
      <c r="C3" s="96"/>
      <c r="D3" s="103" t="s">
        <v>194</v>
      </c>
      <c r="E3" s="108"/>
      <c r="F3" s="110"/>
      <c r="G3" s="103" t="s">
        <v>151</v>
      </c>
      <c r="H3" s="108"/>
      <c r="I3" s="110"/>
      <c r="J3" s="103" t="s">
        <v>31</v>
      </c>
      <c r="K3" s="110"/>
      <c r="L3" s="114" t="s">
        <v>35</v>
      </c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29"/>
      <c r="Y3" s="42"/>
      <c r="Z3" s="130" t="s">
        <v>219</v>
      </c>
      <c r="AA3" s="138"/>
      <c r="AB3" s="138"/>
      <c r="AC3" s="142"/>
      <c r="AD3" s="76" t="s">
        <v>150</v>
      </c>
      <c r="AE3" s="78"/>
      <c r="AF3" s="90" t="s">
        <v>199</v>
      </c>
      <c r="AG3" s="90"/>
      <c r="AH3" s="146"/>
      <c r="AI3" s="146"/>
      <c r="AJ3" s="76" t="s">
        <v>144</v>
      </c>
      <c r="AK3" s="78"/>
      <c r="AL3" s="148" t="s">
        <v>99</v>
      </c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</row>
    <row r="4" spans="1:50" ht="24.75" customHeight="1">
      <c r="A4" s="39"/>
      <c r="B4" s="39"/>
      <c r="C4" s="97"/>
      <c r="D4" s="104"/>
      <c r="E4" s="109"/>
      <c r="F4" s="111"/>
      <c r="G4" s="104"/>
      <c r="H4" s="109"/>
      <c r="I4" s="111"/>
      <c r="J4" s="104"/>
      <c r="K4" s="111"/>
      <c r="L4" s="115" t="s">
        <v>195</v>
      </c>
      <c r="M4" s="64" t="s">
        <v>157</v>
      </c>
      <c r="N4" s="68"/>
      <c r="O4" s="70" t="s">
        <v>12</v>
      </c>
      <c r="P4" s="72"/>
      <c r="Q4" s="123" t="s">
        <v>17</v>
      </c>
      <c r="R4" s="126"/>
      <c r="S4" s="74" t="s">
        <v>214</v>
      </c>
      <c r="T4" s="75"/>
      <c r="U4" s="64" t="s">
        <v>142</v>
      </c>
      <c r="V4" s="68"/>
      <c r="W4" s="64" t="s">
        <v>74</v>
      </c>
      <c r="X4" s="68"/>
      <c r="Y4" s="81"/>
      <c r="Z4" s="131"/>
      <c r="AA4" s="139"/>
      <c r="AB4" s="139"/>
      <c r="AC4" s="143"/>
      <c r="AD4" s="64"/>
      <c r="AE4" s="68"/>
      <c r="AF4" s="90"/>
      <c r="AG4" s="90"/>
      <c r="AH4" s="147" t="s">
        <v>18</v>
      </c>
      <c r="AI4" s="68"/>
      <c r="AJ4" s="64"/>
      <c r="AK4" s="68"/>
      <c r="AL4" s="76" t="s">
        <v>4</v>
      </c>
      <c r="AM4" s="146"/>
      <c r="AN4" s="78"/>
      <c r="AO4" s="123" t="s">
        <v>12</v>
      </c>
      <c r="AP4" s="126"/>
      <c r="AQ4" s="123" t="s">
        <v>17</v>
      </c>
      <c r="AR4" s="126"/>
      <c r="AS4" s="155" t="s">
        <v>214</v>
      </c>
      <c r="AT4" s="78"/>
      <c r="AU4" s="76" t="s">
        <v>142</v>
      </c>
      <c r="AV4" s="78"/>
      <c r="AW4" s="76" t="s">
        <v>74</v>
      </c>
      <c r="AX4" s="78"/>
    </row>
    <row r="5" spans="1:50" ht="17.25" customHeight="1">
      <c r="A5" s="39"/>
      <c r="B5" s="39"/>
      <c r="C5" s="98"/>
      <c r="D5" s="105" t="s">
        <v>152</v>
      </c>
      <c r="E5" s="105" t="s">
        <v>153</v>
      </c>
      <c r="F5" s="105" t="s">
        <v>154</v>
      </c>
      <c r="G5" s="105" t="s">
        <v>152</v>
      </c>
      <c r="H5" s="105" t="s">
        <v>153</v>
      </c>
      <c r="I5" s="105" t="s">
        <v>154</v>
      </c>
      <c r="J5" s="105" t="s">
        <v>152</v>
      </c>
      <c r="K5" s="105" t="s">
        <v>153</v>
      </c>
      <c r="L5" s="116"/>
      <c r="M5" s="65" t="s">
        <v>7</v>
      </c>
      <c r="N5" s="69"/>
      <c r="O5" s="71" t="s">
        <v>148</v>
      </c>
      <c r="P5" s="70"/>
      <c r="Q5" s="124" t="s">
        <v>10</v>
      </c>
      <c r="R5" s="127"/>
      <c r="S5" s="65" t="s">
        <v>147</v>
      </c>
      <c r="T5" s="69"/>
      <c r="U5" s="64" t="s">
        <v>204</v>
      </c>
      <c r="V5" s="68"/>
      <c r="W5" s="64" t="s">
        <v>156</v>
      </c>
      <c r="X5" s="68"/>
      <c r="Y5" s="81"/>
      <c r="Z5" s="132"/>
      <c r="AA5" s="140"/>
      <c r="AB5" s="140"/>
      <c r="AC5" s="144"/>
      <c r="AD5" s="65"/>
      <c r="AE5" s="69"/>
      <c r="AF5" s="90"/>
      <c r="AG5" s="90"/>
      <c r="AH5" s="67" t="s">
        <v>7</v>
      </c>
      <c r="AI5" s="69"/>
      <c r="AJ5" s="65" t="s">
        <v>7</v>
      </c>
      <c r="AK5" s="69"/>
      <c r="AL5" s="65" t="s">
        <v>202</v>
      </c>
      <c r="AM5" s="67"/>
      <c r="AN5" s="69"/>
      <c r="AO5" s="124" t="s">
        <v>208</v>
      </c>
      <c r="AP5" s="127"/>
      <c r="AQ5" s="124" t="s">
        <v>208</v>
      </c>
      <c r="AR5" s="127"/>
      <c r="AS5" s="65" t="s">
        <v>147</v>
      </c>
      <c r="AT5" s="69"/>
      <c r="AU5" s="156" t="s">
        <v>204</v>
      </c>
      <c r="AV5" s="157"/>
      <c r="AW5" s="64" t="s">
        <v>156</v>
      </c>
      <c r="AX5" s="68"/>
    </row>
    <row r="6" spans="1:50" ht="18.75" customHeight="1">
      <c r="A6" s="40">
        <v>1</v>
      </c>
      <c r="B6" s="43"/>
      <c r="C6" s="99" t="s">
        <v>155</v>
      </c>
      <c r="D6" s="106">
        <v>13</v>
      </c>
      <c r="E6" s="106">
        <v>15</v>
      </c>
      <c r="F6" s="106">
        <v>0</v>
      </c>
      <c r="G6" s="106">
        <v>0</v>
      </c>
      <c r="H6" s="106">
        <v>0</v>
      </c>
      <c r="I6" s="106">
        <v>0</v>
      </c>
      <c r="J6" s="106">
        <v>0</v>
      </c>
      <c r="K6" s="106">
        <v>0</v>
      </c>
      <c r="L6" s="106">
        <f t="shared" ref="L6:L30" si="0">SUM(D6:K6)</f>
        <v>28</v>
      </c>
      <c r="M6" s="61">
        <v>4380</v>
      </c>
      <c r="N6" s="62"/>
      <c r="O6" s="57">
        <v>20</v>
      </c>
      <c r="P6" s="57"/>
      <c r="Q6" s="125">
        <v>201.5</v>
      </c>
      <c r="R6" s="128"/>
      <c r="S6" s="57">
        <f t="shared" ref="S6:S30" si="1">L6*M6*O6/1000</f>
        <v>2452.8000000000002</v>
      </c>
      <c r="T6" s="57"/>
      <c r="U6" s="77">
        <f t="shared" ref="U6:U30" si="2">S6*0.511</f>
        <v>1253.3808000000001</v>
      </c>
      <c r="V6" s="79"/>
      <c r="W6" s="77">
        <f t="shared" ref="W6:W30" si="3">L6*Q6*12</f>
        <v>67704</v>
      </c>
      <c r="X6" s="79"/>
      <c r="Y6" s="82" t="s">
        <v>2</v>
      </c>
      <c r="Z6" s="133"/>
      <c r="AA6" s="141"/>
      <c r="AB6" s="141"/>
      <c r="AC6" s="145"/>
      <c r="AD6" s="88"/>
      <c r="AE6" s="89"/>
      <c r="AF6" s="88"/>
      <c r="AG6" s="89"/>
      <c r="AH6" s="88"/>
      <c r="AI6" s="89"/>
      <c r="AJ6" s="61">
        <v>4380</v>
      </c>
      <c r="AK6" s="62"/>
      <c r="AL6" s="88"/>
      <c r="AM6" s="151"/>
      <c r="AN6" s="89"/>
      <c r="AO6" s="153"/>
      <c r="AP6" s="154"/>
      <c r="AQ6" s="153"/>
      <c r="AR6" s="154"/>
      <c r="AS6" s="61">
        <f t="shared" ref="AS6:AS30" si="4">AJ6*AL6*AO6</f>
        <v>0</v>
      </c>
      <c r="AT6" s="62"/>
      <c r="AU6" s="77">
        <f t="shared" ref="AU6:AU30" si="5">AS6*0.511</f>
        <v>0</v>
      </c>
      <c r="AV6" s="79"/>
      <c r="AW6" s="77">
        <f t="shared" ref="AW6:AW29" si="6">AL6*AQ6*12</f>
        <v>0</v>
      </c>
      <c r="AX6" s="79"/>
    </row>
    <row r="7" spans="1:50">
      <c r="A7" s="40">
        <v>2</v>
      </c>
      <c r="B7" s="43"/>
      <c r="C7" s="100"/>
      <c r="D7" s="106">
        <v>2</v>
      </c>
      <c r="E7" s="106">
        <v>1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f t="shared" si="0"/>
        <v>3</v>
      </c>
      <c r="M7" s="61">
        <v>4380</v>
      </c>
      <c r="N7" s="62"/>
      <c r="O7" s="57">
        <v>40</v>
      </c>
      <c r="P7" s="57"/>
      <c r="Q7" s="125">
        <v>384.27</v>
      </c>
      <c r="R7" s="128"/>
      <c r="S7" s="57">
        <f t="shared" si="1"/>
        <v>525.6</v>
      </c>
      <c r="T7" s="57"/>
      <c r="U7" s="77">
        <f t="shared" si="2"/>
        <v>268.58160000000004</v>
      </c>
      <c r="V7" s="79"/>
      <c r="W7" s="77">
        <f t="shared" si="3"/>
        <v>13833.72</v>
      </c>
      <c r="X7" s="79"/>
      <c r="Y7" s="82" t="s">
        <v>2</v>
      </c>
      <c r="Z7" s="133"/>
      <c r="AA7" s="141"/>
      <c r="AB7" s="141"/>
      <c r="AC7" s="145"/>
      <c r="AD7" s="88"/>
      <c r="AE7" s="89"/>
      <c r="AF7" s="88"/>
      <c r="AG7" s="89"/>
      <c r="AH7" s="88"/>
      <c r="AI7" s="89"/>
      <c r="AJ7" s="61">
        <v>4380</v>
      </c>
      <c r="AK7" s="62"/>
      <c r="AL7" s="88"/>
      <c r="AM7" s="151"/>
      <c r="AN7" s="89"/>
      <c r="AO7" s="153"/>
      <c r="AP7" s="154"/>
      <c r="AQ7" s="153"/>
      <c r="AR7" s="154"/>
      <c r="AS7" s="61">
        <f t="shared" si="4"/>
        <v>0</v>
      </c>
      <c r="AT7" s="62"/>
      <c r="AU7" s="77">
        <f t="shared" si="5"/>
        <v>0</v>
      </c>
      <c r="AV7" s="79"/>
      <c r="AW7" s="77">
        <f t="shared" si="6"/>
        <v>0</v>
      </c>
      <c r="AX7" s="79"/>
    </row>
    <row r="8" spans="1:50">
      <c r="A8" s="40">
        <v>3</v>
      </c>
      <c r="B8" s="43"/>
      <c r="C8" s="100"/>
      <c r="D8" s="106">
        <v>0</v>
      </c>
      <c r="E8" s="106">
        <v>2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f t="shared" si="0"/>
        <v>2</v>
      </c>
      <c r="M8" s="61">
        <v>4380</v>
      </c>
      <c r="N8" s="62"/>
      <c r="O8" s="57">
        <v>60</v>
      </c>
      <c r="P8" s="57"/>
      <c r="Q8" s="125">
        <v>567.01</v>
      </c>
      <c r="R8" s="128"/>
      <c r="S8" s="57">
        <f t="shared" si="1"/>
        <v>525.6</v>
      </c>
      <c r="T8" s="57"/>
      <c r="U8" s="77">
        <f t="shared" si="2"/>
        <v>268.58160000000004</v>
      </c>
      <c r="V8" s="79"/>
      <c r="W8" s="77">
        <f t="shared" si="3"/>
        <v>13608.24</v>
      </c>
      <c r="X8" s="79"/>
      <c r="Y8" s="82" t="s">
        <v>2</v>
      </c>
      <c r="Z8" s="133"/>
      <c r="AA8" s="141"/>
      <c r="AB8" s="141"/>
      <c r="AC8" s="145"/>
      <c r="AD8" s="88"/>
      <c r="AE8" s="89"/>
      <c r="AF8" s="88"/>
      <c r="AG8" s="89"/>
      <c r="AH8" s="88"/>
      <c r="AI8" s="89"/>
      <c r="AJ8" s="61">
        <v>4380</v>
      </c>
      <c r="AK8" s="62"/>
      <c r="AL8" s="88"/>
      <c r="AM8" s="151"/>
      <c r="AN8" s="89"/>
      <c r="AO8" s="153"/>
      <c r="AP8" s="154"/>
      <c r="AQ8" s="153"/>
      <c r="AR8" s="154"/>
      <c r="AS8" s="61">
        <f t="shared" si="4"/>
        <v>0</v>
      </c>
      <c r="AT8" s="62"/>
      <c r="AU8" s="77">
        <f t="shared" si="5"/>
        <v>0</v>
      </c>
      <c r="AV8" s="79"/>
      <c r="AW8" s="77">
        <f t="shared" si="6"/>
        <v>0</v>
      </c>
      <c r="AX8" s="79"/>
    </row>
    <row r="9" spans="1:50">
      <c r="A9" s="40">
        <v>4</v>
      </c>
      <c r="B9" s="43"/>
      <c r="C9" s="100"/>
      <c r="D9" s="106">
        <v>42</v>
      </c>
      <c r="E9" s="106">
        <v>98</v>
      </c>
      <c r="F9" s="106">
        <v>1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f t="shared" si="0"/>
        <v>141</v>
      </c>
      <c r="M9" s="61">
        <v>4380</v>
      </c>
      <c r="N9" s="62"/>
      <c r="O9" s="57">
        <v>100</v>
      </c>
      <c r="P9" s="57"/>
      <c r="Q9" s="125">
        <v>932.5</v>
      </c>
      <c r="R9" s="128"/>
      <c r="S9" s="57">
        <f t="shared" si="1"/>
        <v>61758</v>
      </c>
      <c r="T9" s="57"/>
      <c r="U9" s="77">
        <f t="shared" si="2"/>
        <v>31558.338</v>
      </c>
      <c r="V9" s="79"/>
      <c r="W9" s="77">
        <f t="shared" si="3"/>
        <v>1577790</v>
      </c>
      <c r="X9" s="79"/>
      <c r="Y9" s="82" t="s">
        <v>2</v>
      </c>
      <c r="Z9" s="133"/>
      <c r="AA9" s="141"/>
      <c r="AB9" s="141"/>
      <c r="AC9" s="145"/>
      <c r="AD9" s="88"/>
      <c r="AE9" s="89"/>
      <c r="AF9" s="88"/>
      <c r="AG9" s="89"/>
      <c r="AH9" s="88"/>
      <c r="AI9" s="89"/>
      <c r="AJ9" s="61">
        <v>4380</v>
      </c>
      <c r="AK9" s="62"/>
      <c r="AL9" s="88"/>
      <c r="AM9" s="151"/>
      <c r="AN9" s="89"/>
      <c r="AO9" s="153"/>
      <c r="AP9" s="154"/>
      <c r="AQ9" s="153"/>
      <c r="AR9" s="154"/>
      <c r="AS9" s="61">
        <f t="shared" si="4"/>
        <v>0</v>
      </c>
      <c r="AT9" s="62"/>
      <c r="AU9" s="77">
        <f t="shared" si="5"/>
        <v>0</v>
      </c>
      <c r="AV9" s="79"/>
      <c r="AW9" s="77">
        <f t="shared" si="6"/>
        <v>0</v>
      </c>
      <c r="AX9" s="79"/>
    </row>
    <row r="10" spans="1:50">
      <c r="A10" s="40">
        <v>5</v>
      </c>
      <c r="B10" s="43"/>
      <c r="C10" s="100"/>
      <c r="D10" s="106">
        <v>0</v>
      </c>
      <c r="E10" s="106">
        <v>1</v>
      </c>
      <c r="F10" s="106">
        <v>0</v>
      </c>
      <c r="G10" s="106">
        <v>9</v>
      </c>
      <c r="H10" s="106">
        <v>15</v>
      </c>
      <c r="I10" s="106">
        <v>0</v>
      </c>
      <c r="J10" s="106">
        <v>0</v>
      </c>
      <c r="K10" s="106">
        <v>0</v>
      </c>
      <c r="L10" s="106">
        <f t="shared" si="0"/>
        <v>25</v>
      </c>
      <c r="M10" s="61">
        <v>4380</v>
      </c>
      <c r="N10" s="62"/>
      <c r="O10" s="57">
        <v>150</v>
      </c>
      <c r="P10" s="57"/>
      <c r="Q10" s="125">
        <v>1398.75</v>
      </c>
      <c r="R10" s="128"/>
      <c r="S10" s="57">
        <f t="shared" si="1"/>
        <v>16425</v>
      </c>
      <c r="T10" s="57"/>
      <c r="U10" s="77">
        <f t="shared" si="2"/>
        <v>8393.1749999999993</v>
      </c>
      <c r="V10" s="79"/>
      <c r="W10" s="77">
        <f t="shared" si="3"/>
        <v>419625</v>
      </c>
      <c r="X10" s="79"/>
      <c r="Y10" s="82" t="s">
        <v>2</v>
      </c>
      <c r="Z10" s="133"/>
      <c r="AA10" s="141"/>
      <c r="AB10" s="141"/>
      <c r="AC10" s="145"/>
      <c r="AD10" s="88"/>
      <c r="AE10" s="89"/>
      <c r="AF10" s="88"/>
      <c r="AG10" s="89"/>
      <c r="AH10" s="88"/>
      <c r="AI10" s="89"/>
      <c r="AJ10" s="61">
        <v>4380</v>
      </c>
      <c r="AK10" s="62"/>
      <c r="AL10" s="88"/>
      <c r="AM10" s="151"/>
      <c r="AN10" s="89"/>
      <c r="AO10" s="153"/>
      <c r="AP10" s="154"/>
      <c r="AQ10" s="153"/>
      <c r="AR10" s="154"/>
      <c r="AS10" s="61">
        <f t="shared" si="4"/>
        <v>0</v>
      </c>
      <c r="AT10" s="62"/>
      <c r="AU10" s="77">
        <f t="shared" si="5"/>
        <v>0</v>
      </c>
      <c r="AV10" s="79"/>
      <c r="AW10" s="77">
        <f t="shared" si="6"/>
        <v>0</v>
      </c>
      <c r="AX10" s="79"/>
    </row>
    <row r="11" spans="1:50">
      <c r="A11" s="40">
        <v>6</v>
      </c>
      <c r="B11" s="43"/>
      <c r="C11" s="100"/>
      <c r="D11" s="106">
        <v>0</v>
      </c>
      <c r="E11" s="106">
        <v>0</v>
      </c>
      <c r="F11" s="106">
        <v>0</v>
      </c>
      <c r="G11" s="106">
        <v>0</v>
      </c>
      <c r="H11" s="106">
        <v>10</v>
      </c>
      <c r="I11" s="106">
        <v>0</v>
      </c>
      <c r="J11" s="106">
        <v>0</v>
      </c>
      <c r="K11" s="106">
        <v>0</v>
      </c>
      <c r="L11" s="106">
        <f t="shared" si="0"/>
        <v>10</v>
      </c>
      <c r="M11" s="61">
        <v>4380</v>
      </c>
      <c r="N11" s="62"/>
      <c r="O11" s="57">
        <v>180</v>
      </c>
      <c r="P11" s="57"/>
      <c r="Q11" s="125">
        <v>1865</v>
      </c>
      <c r="R11" s="128"/>
      <c r="S11" s="57">
        <f t="shared" si="1"/>
        <v>7884</v>
      </c>
      <c r="T11" s="57"/>
      <c r="U11" s="77">
        <f t="shared" si="2"/>
        <v>4028.7240000000002</v>
      </c>
      <c r="V11" s="79"/>
      <c r="W11" s="77">
        <f t="shared" si="3"/>
        <v>223800</v>
      </c>
      <c r="X11" s="79"/>
      <c r="Y11" s="82" t="s">
        <v>2</v>
      </c>
      <c r="Z11" s="133"/>
      <c r="AA11" s="141"/>
      <c r="AB11" s="141"/>
      <c r="AC11" s="145"/>
      <c r="AD11" s="88"/>
      <c r="AE11" s="89"/>
      <c r="AF11" s="88"/>
      <c r="AG11" s="89"/>
      <c r="AH11" s="88"/>
      <c r="AI11" s="89"/>
      <c r="AJ11" s="61">
        <v>4380</v>
      </c>
      <c r="AK11" s="62"/>
      <c r="AL11" s="88"/>
      <c r="AM11" s="151"/>
      <c r="AN11" s="89"/>
      <c r="AO11" s="153"/>
      <c r="AP11" s="154"/>
      <c r="AQ11" s="153"/>
      <c r="AR11" s="154"/>
      <c r="AS11" s="61">
        <f t="shared" si="4"/>
        <v>0</v>
      </c>
      <c r="AT11" s="62"/>
      <c r="AU11" s="77">
        <f t="shared" si="5"/>
        <v>0</v>
      </c>
      <c r="AV11" s="79"/>
      <c r="AW11" s="77">
        <f t="shared" si="6"/>
        <v>0</v>
      </c>
      <c r="AX11" s="79"/>
    </row>
    <row r="12" spans="1:50">
      <c r="A12" s="40">
        <v>7</v>
      </c>
      <c r="B12" s="43"/>
      <c r="C12" s="100"/>
      <c r="D12" s="106">
        <v>32</v>
      </c>
      <c r="E12" s="106">
        <v>88</v>
      </c>
      <c r="F12" s="106">
        <v>0</v>
      </c>
      <c r="G12" s="106">
        <v>6</v>
      </c>
      <c r="H12" s="106">
        <v>8</v>
      </c>
      <c r="I12" s="106">
        <v>0</v>
      </c>
      <c r="J12" s="106">
        <v>0</v>
      </c>
      <c r="K12" s="106">
        <v>0</v>
      </c>
      <c r="L12" s="106">
        <f t="shared" si="0"/>
        <v>134</v>
      </c>
      <c r="M12" s="61">
        <v>4380</v>
      </c>
      <c r="N12" s="62"/>
      <c r="O12" s="57">
        <v>200</v>
      </c>
      <c r="P12" s="57"/>
      <c r="Q12" s="125">
        <v>1865</v>
      </c>
      <c r="R12" s="128"/>
      <c r="S12" s="57">
        <f t="shared" si="1"/>
        <v>117384</v>
      </c>
      <c r="T12" s="57"/>
      <c r="U12" s="77">
        <f t="shared" si="2"/>
        <v>59983.224000000002</v>
      </c>
      <c r="V12" s="79"/>
      <c r="W12" s="77">
        <f t="shared" si="3"/>
        <v>2998920</v>
      </c>
      <c r="X12" s="79"/>
      <c r="Y12" s="82" t="s">
        <v>2</v>
      </c>
      <c r="Z12" s="133"/>
      <c r="AA12" s="141"/>
      <c r="AB12" s="141"/>
      <c r="AC12" s="145"/>
      <c r="AD12" s="88"/>
      <c r="AE12" s="89"/>
      <c r="AF12" s="88"/>
      <c r="AG12" s="89"/>
      <c r="AH12" s="88"/>
      <c r="AI12" s="89"/>
      <c r="AJ12" s="61">
        <v>4380</v>
      </c>
      <c r="AK12" s="62"/>
      <c r="AL12" s="88"/>
      <c r="AM12" s="151"/>
      <c r="AN12" s="89"/>
      <c r="AO12" s="153"/>
      <c r="AP12" s="154"/>
      <c r="AQ12" s="153"/>
      <c r="AR12" s="154"/>
      <c r="AS12" s="61">
        <f t="shared" si="4"/>
        <v>0</v>
      </c>
      <c r="AT12" s="62"/>
      <c r="AU12" s="77">
        <f t="shared" si="5"/>
        <v>0</v>
      </c>
      <c r="AV12" s="79"/>
      <c r="AW12" s="77">
        <f t="shared" si="6"/>
        <v>0</v>
      </c>
      <c r="AX12" s="79"/>
    </row>
    <row r="13" spans="1:50">
      <c r="A13" s="40">
        <v>8</v>
      </c>
      <c r="B13" s="43"/>
      <c r="C13" s="100"/>
      <c r="D13" s="106">
        <v>0</v>
      </c>
      <c r="E13" s="106">
        <v>20</v>
      </c>
      <c r="F13" s="106">
        <v>0</v>
      </c>
      <c r="G13" s="106">
        <v>5</v>
      </c>
      <c r="H13" s="106">
        <v>0</v>
      </c>
      <c r="I13" s="106">
        <v>0</v>
      </c>
      <c r="J13" s="106">
        <v>0</v>
      </c>
      <c r="K13" s="106">
        <v>0</v>
      </c>
      <c r="L13" s="106">
        <f t="shared" si="0"/>
        <v>25</v>
      </c>
      <c r="M13" s="61">
        <v>4380</v>
      </c>
      <c r="N13" s="62"/>
      <c r="O13" s="57">
        <v>250</v>
      </c>
      <c r="P13" s="57"/>
      <c r="Q13" s="125">
        <v>2331.25</v>
      </c>
      <c r="R13" s="128"/>
      <c r="S13" s="57">
        <f t="shared" si="1"/>
        <v>27375</v>
      </c>
      <c r="T13" s="57"/>
      <c r="U13" s="77">
        <f t="shared" si="2"/>
        <v>13988.625</v>
      </c>
      <c r="V13" s="79"/>
      <c r="W13" s="77">
        <f t="shared" si="3"/>
        <v>699375</v>
      </c>
      <c r="X13" s="79"/>
      <c r="Y13" s="82" t="s">
        <v>2</v>
      </c>
      <c r="Z13" s="133"/>
      <c r="AA13" s="141"/>
      <c r="AB13" s="141"/>
      <c r="AC13" s="145"/>
      <c r="AD13" s="88"/>
      <c r="AE13" s="89"/>
      <c r="AF13" s="88"/>
      <c r="AG13" s="89"/>
      <c r="AH13" s="88"/>
      <c r="AI13" s="89"/>
      <c r="AJ13" s="61">
        <v>4380</v>
      </c>
      <c r="AK13" s="62"/>
      <c r="AL13" s="88"/>
      <c r="AM13" s="151"/>
      <c r="AN13" s="89"/>
      <c r="AO13" s="153"/>
      <c r="AP13" s="154"/>
      <c r="AQ13" s="153"/>
      <c r="AR13" s="154"/>
      <c r="AS13" s="61">
        <f t="shared" si="4"/>
        <v>0</v>
      </c>
      <c r="AT13" s="62"/>
      <c r="AU13" s="77">
        <f t="shared" si="5"/>
        <v>0</v>
      </c>
      <c r="AV13" s="79"/>
      <c r="AW13" s="77">
        <f t="shared" si="6"/>
        <v>0</v>
      </c>
      <c r="AX13" s="79"/>
    </row>
    <row r="14" spans="1:50">
      <c r="A14" s="40">
        <v>9</v>
      </c>
      <c r="B14" s="43"/>
      <c r="C14" s="100"/>
      <c r="D14" s="106">
        <v>56</v>
      </c>
      <c r="E14" s="106">
        <v>70</v>
      </c>
      <c r="F14" s="106">
        <v>1</v>
      </c>
      <c r="G14" s="106">
        <v>1</v>
      </c>
      <c r="H14" s="106">
        <v>1</v>
      </c>
      <c r="I14" s="106">
        <v>0</v>
      </c>
      <c r="J14" s="106">
        <v>0</v>
      </c>
      <c r="K14" s="106">
        <v>0</v>
      </c>
      <c r="L14" s="106">
        <f t="shared" si="0"/>
        <v>129</v>
      </c>
      <c r="M14" s="61">
        <v>4380</v>
      </c>
      <c r="N14" s="62"/>
      <c r="O14" s="57">
        <v>300</v>
      </c>
      <c r="P14" s="57"/>
      <c r="Q14" s="125">
        <v>2797.5</v>
      </c>
      <c r="R14" s="128"/>
      <c r="S14" s="57">
        <f t="shared" si="1"/>
        <v>169506</v>
      </c>
      <c r="T14" s="57"/>
      <c r="U14" s="77">
        <f t="shared" si="2"/>
        <v>86617.566000000006</v>
      </c>
      <c r="V14" s="79"/>
      <c r="W14" s="77">
        <f t="shared" si="3"/>
        <v>4330530</v>
      </c>
      <c r="X14" s="79"/>
      <c r="Y14" s="82" t="s">
        <v>2</v>
      </c>
      <c r="Z14" s="133"/>
      <c r="AA14" s="141"/>
      <c r="AB14" s="141"/>
      <c r="AC14" s="145"/>
      <c r="AD14" s="88"/>
      <c r="AE14" s="89"/>
      <c r="AF14" s="88"/>
      <c r="AG14" s="89"/>
      <c r="AH14" s="88"/>
      <c r="AI14" s="89"/>
      <c r="AJ14" s="61">
        <v>4380</v>
      </c>
      <c r="AK14" s="62"/>
      <c r="AL14" s="88"/>
      <c r="AM14" s="151"/>
      <c r="AN14" s="89"/>
      <c r="AO14" s="153"/>
      <c r="AP14" s="154"/>
      <c r="AQ14" s="153"/>
      <c r="AR14" s="154"/>
      <c r="AS14" s="61">
        <f t="shared" si="4"/>
        <v>0</v>
      </c>
      <c r="AT14" s="62"/>
      <c r="AU14" s="77">
        <f t="shared" si="5"/>
        <v>0</v>
      </c>
      <c r="AV14" s="79"/>
      <c r="AW14" s="77">
        <f t="shared" si="6"/>
        <v>0</v>
      </c>
      <c r="AX14" s="79"/>
    </row>
    <row r="15" spans="1:50">
      <c r="A15" s="40">
        <v>10</v>
      </c>
      <c r="B15" s="43"/>
      <c r="C15" s="100"/>
      <c r="D15" s="106">
        <v>1</v>
      </c>
      <c r="E15" s="106">
        <v>0</v>
      </c>
      <c r="F15" s="106">
        <v>0</v>
      </c>
      <c r="G15" s="106">
        <v>0</v>
      </c>
      <c r="H15" s="106">
        <v>1</v>
      </c>
      <c r="I15" s="106">
        <v>0</v>
      </c>
      <c r="J15" s="106">
        <v>0</v>
      </c>
      <c r="K15" s="106">
        <v>0</v>
      </c>
      <c r="L15" s="106">
        <f t="shared" si="0"/>
        <v>2</v>
      </c>
      <c r="M15" s="61">
        <v>4380</v>
      </c>
      <c r="N15" s="62"/>
      <c r="O15" s="57">
        <v>350</v>
      </c>
      <c r="P15" s="57"/>
      <c r="Q15" s="125">
        <v>3263.75</v>
      </c>
      <c r="R15" s="128"/>
      <c r="S15" s="57">
        <f t="shared" si="1"/>
        <v>3066</v>
      </c>
      <c r="T15" s="57"/>
      <c r="U15" s="77">
        <f t="shared" si="2"/>
        <v>1566.7260000000001</v>
      </c>
      <c r="V15" s="79"/>
      <c r="W15" s="77">
        <f t="shared" si="3"/>
        <v>78330</v>
      </c>
      <c r="X15" s="79"/>
      <c r="Y15" s="82" t="s">
        <v>2</v>
      </c>
      <c r="Z15" s="133"/>
      <c r="AA15" s="141"/>
      <c r="AB15" s="141"/>
      <c r="AC15" s="145"/>
      <c r="AD15" s="88"/>
      <c r="AE15" s="89"/>
      <c r="AF15" s="88"/>
      <c r="AG15" s="89"/>
      <c r="AH15" s="88"/>
      <c r="AI15" s="89"/>
      <c r="AJ15" s="61">
        <v>4380</v>
      </c>
      <c r="AK15" s="62"/>
      <c r="AL15" s="88"/>
      <c r="AM15" s="151"/>
      <c r="AN15" s="89"/>
      <c r="AO15" s="153"/>
      <c r="AP15" s="154"/>
      <c r="AQ15" s="153"/>
      <c r="AR15" s="154"/>
      <c r="AS15" s="61">
        <f t="shared" si="4"/>
        <v>0</v>
      </c>
      <c r="AT15" s="62"/>
      <c r="AU15" s="77">
        <f t="shared" si="5"/>
        <v>0</v>
      </c>
      <c r="AV15" s="79"/>
      <c r="AW15" s="77">
        <f t="shared" si="6"/>
        <v>0</v>
      </c>
      <c r="AX15" s="79"/>
    </row>
    <row r="16" spans="1:50">
      <c r="A16" s="40">
        <v>11</v>
      </c>
      <c r="B16" s="43"/>
      <c r="C16" s="100"/>
      <c r="D16" s="106">
        <v>9</v>
      </c>
      <c r="E16" s="106">
        <v>11</v>
      </c>
      <c r="F16" s="106">
        <v>0</v>
      </c>
      <c r="G16" s="106">
        <v>0</v>
      </c>
      <c r="H16" s="106">
        <v>2</v>
      </c>
      <c r="I16" s="106">
        <v>0</v>
      </c>
      <c r="J16" s="106">
        <v>0</v>
      </c>
      <c r="K16" s="106">
        <v>0</v>
      </c>
      <c r="L16" s="106">
        <f t="shared" si="0"/>
        <v>22</v>
      </c>
      <c r="M16" s="61">
        <v>4380</v>
      </c>
      <c r="N16" s="62"/>
      <c r="O16" s="57">
        <v>400</v>
      </c>
      <c r="P16" s="57"/>
      <c r="Q16" s="125">
        <v>3730</v>
      </c>
      <c r="R16" s="128"/>
      <c r="S16" s="57">
        <f t="shared" si="1"/>
        <v>38544</v>
      </c>
      <c r="T16" s="57"/>
      <c r="U16" s="77">
        <f t="shared" si="2"/>
        <v>19695.984</v>
      </c>
      <c r="V16" s="79"/>
      <c r="W16" s="77">
        <f t="shared" si="3"/>
        <v>984720</v>
      </c>
      <c r="X16" s="79"/>
      <c r="Y16" s="82" t="s">
        <v>2</v>
      </c>
      <c r="Z16" s="133"/>
      <c r="AA16" s="141"/>
      <c r="AB16" s="141"/>
      <c r="AC16" s="145"/>
      <c r="AD16" s="88"/>
      <c r="AE16" s="89"/>
      <c r="AF16" s="88"/>
      <c r="AG16" s="89"/>
      <c r="AH16" s="88"/>
      <c r="AI16" s="89"/>
      <c r="AJ16" s="61">
        <v>4380</v>
      </c>
      <c r="AK16" s="62"/>
      <c r="AL16" s="88"/>
      <c r="AM16" s="151"/>
      <c r="AN16" s="89"/>
      <c r="AO16" s="153"/>
      <c r="AP16" s="154"/>
      <c r="AQ16" s="153"/>
      <c r="AR16" s="154"/>
      <c r="AS16" s="61">
        <f t="shared" si="4"/>
        <v>0</v>
      </c>
      <c r="AT16" s="62"/>
      <c r="AU16" s="77">
        <f t="shared" si="5"/>
        <v>0</v>
      </c>
      <c r="AV16" s="79"/>
      <c r="AW16" s="77">
        <f t="shared" si="6"/>
        <v>0</v>
      </c>
      <c r="AX16" s="79"/>
    </row>
    <row r="17" spans="1:50">
      <c r="A17" s="40">
        <v>12</v>
      </c>
      <c r="B17" s="43"/>
      <c r="C17" s="100"/>
      <c r="D17" s="106">
        <v>30</v>
      </c>
      <c r="E17" s="106">
        <v>12</v>
      </c>
      <c r="F17" s="106">
        <v>14</v>
      </c>
      <c r="G17" s="106">
        <v>16</v>
      </c>
      <c r="H17" s="106">
        <v>1</v>
      </c>
      <c r="I17" s="106">
        <v>4</v>
      </c>
      <c r="J17" s="106">
        <v>0</v>
      </c>
      <c r="K17" s="106">
        <v>0</v>
      </c>
      <c r="L17" s="106">
        <f t="shared" si="0"/>
        <v>77</v>
      </c>
      <c r="M17" s="61">
        <v>4380</v>
      </c>
      <c r="N17" s="62"/>
      <c r="O17" s="57">
        <v>400</v>
      </c>
      <c r="P17" s="57"/>
      <c r="Q17" s="125">
        <v>201.5</v>
      </c>
      <c r="R17" s="128"/>
      <c r="S17" s="57">
        <f t="shared" si="1"/>
        <v>134904</v>
      </c>
      <c r="T17" s="57"/>
      <c r="U17" s="77">
        <f t="shared" si="2"/>
        <v>68935.944000000003</v>
      </c>
      <c r="V17" s="79"/>
      <c r="W17" s="77">
        <f t="shared" si="3"/>
        <v>186186</v>
      </c>
      <c r="X17" s="79"/>
      <c r="Y17" s="82" t="s">
        <v>2</v>
      </c>
      <c r="Z17" s="133"/>
      <c r="AA17" s="141"/>
      <c r="AB17" s="141"/>
      <c r="AC17" s="145"/>
      <c r="AD17" s="88"/>
      <c r="AE17" s="89"/>
      <c r="AF17" s="88"/>
      <c r="AG17" s="89"/>
      <c r="AH17" s="88"/>
      <c r="AI17" s="89"/>
      <c r="AJ17" s="61">
        <v>4380</v>
      </c>
      <c r="AK17" s="62"/>
      <c r="AL17" s="88"/>
      <c r="AM17" s="151"/>
      <c r="AN17" s="89"/>
      <c r="AO17" s="153"/>
      <c r="AP17" s="154"/>
      <c r="AQ17" s="153"/>
      <c r="AR17" s="154"/>
      <c r="AS17" s="61">
        <f t="shared" si="4"/>
        <v>0</v>
      </c>
      <c r="AT17" s="62"/>
      <c r="AU17" s="77">
        <f t="shared" si="5"/>
        <v>0</v>
      </c>
      <c r="AV17" s="79"/>
      <c r="AW17" s="77">
        <f t="shared" si="6"/>
        <v>0</v>
      </c>
      <c r="AX17" s="79"/>
    </row>
    <row r="18" spans="1:50" ht="18.75" customHeight="1">
      <c r="A18" s="40">
        <v>13</v>
      </c>
      <c r="B18" s="43"/>
      <c r="C18" s="99" t="s">
        <v>59</v>
      </c>
      <c r="D18" s="106">
        <v>0</v>
      </c>
      <c r="E18" s="106">
        <v>2</v>
      </c>
      <c r="F18" s="106">
        <v>0</v>
      </c>
      <c r="G18" s="106">
        <v>0</v>
      </c>
      <c r="H18" s="106">
        <v>0</v>
      </c>
      <c r="I18" s="113"/>
      <c r="J18" s="113"/>
      <c r="K18" s="113"/>
      <c r="L18" s="106">
        <f t="shared" si="0"/>
        <v>2</v>
      </c>
      <c r="M18" s="61">
        <v>4380</v>
      </c>
      <c r="N18" s="62"/>
      <c r="O18" s="57">
        <v>10</v>
      </c>
      <c r="P18" s="57"/>
      <c r="Q18" s="125">
        <v>110.16</v>
      </c>
      <c r="R18" s="128"/>
      <c r="S18" s="57">
        <f t="shared" si="1"/>
        <v>87.6</v>
      </c>
      <c r="T18" s="57"/>
      <c r="U18" s="77">
        <f t="shared" si="2"/>
        <v>44.763599999999997</v>
      </c>
      <c r="V18" s="79"/>
      <c r="W18" s="77">
        <f t="shared" si="3"/>
        <v>2643.84</v>
      </c>
      <c r="X18" s="79"/>
      <c r="Y18" s="82" t="s">
        <v>2</v>
      </c>
      <c r="Z18" s="133"/>
      <c r="AA18" s="141"/>
      <c r="AB18" s="141"/>
      <c r="AC18" s="145"/>
      <c r="AD18" s="88"/>
      <c r="AE18" s="89"/>
      <c r="AF18" s="88"/>
      <c r="AG18" s="89"/>
      <c r="AH18" s="88"/>
      <c r="AI18" s="89"/>
      <c r="AJ18" s="61">
        <v>4380</v>
      </c>
      <c r="AK18" s="62"/>
      <c r="AL18" s="88"/>
      <c r="AM18" s="151"/>
      <c r="AN18" s="89"/>
      <c r="AO18" s="153"/>
      <c r="AP18" s="154"/>
      <c r="AQ18" s="153"/>
      <c r="AR18" s="154"/>
      <c r="AS18" s="61">
        <f t="shared" si="4"/>
        <v>0</v>
      </c>
      <c r="AT18" s="62"/>
      <c r="AU18" s="77">
        <f t="shared" si="5"/>
        <v>0</v>
      </c>
      <c r="AV18" s="79"/>
      <c r="AW18" s="77">
        <f t="shared" si="6"/>
        <v>0</v>
      </c>
      <c r="AX18" s="79"/>
    </row>
    <row r="19" spans="1:50">
      <c r="A19" s="40">
        <v>14</v>
      </c>
      <c r="B19" s="43"/>
      <c r="C19" s="100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2</v>
      </c>
      <c r="K19" s="106">
        <v>4</v>
      </c>
      <c r="L19" s="106">
        <f t="shared" si="0"/>
        <v>6</v>
      </c>
      <c r="M19" s="61">
        <v>4380</v>
      </c>
      <c r="N19" s="62"/>
      <c r="O19" s="57">
        <v>20</v>
      </c>
      <c r="P19" s="57"/>
      <c r="Q19" s="125">
        <v>201.5</v>
      </c>
      <c r="R19" s="128"/>
      <c r="S19" s="57">
        <f t="shared" si="1"/>
        <v>525.6</v>
      </c>
      <c r="T19" s="57"/>
      <c r="U19" s="77">
        <f t="shared" si="2"/>
        <v>268.58160000000004</v>
      </c>
      <c r="V19" s="79"/>
      <c r="W19" s="77">
        <f t="shared" si="3"/>
        <v>14508</v>
      </c>
      <c r="X19" s="79"/>
      <c r="Y19" s="82" t="s">
        <v>2</v>
      </c>
      <c r="Z19" s="133"/>
      <c r="AA19" s="141"/>
      <c r="AB19" s="141"/>
      <c r="AC19" s="145"/>
      <c r="AD19" s="88"/>
      <c r="AE19" s="89"/>
      <c r="AF19" s="88"/>
      <c r="AG19" s="89"/>
      <c r="AH19" s="88"/>
      <c r="AI19" s="89"/>
      <c r="AJ19" s="61">
        <v>4380</v>
      </c>
      <c r="AK19" s="62"/>
      <c r="AL19" s="88"/>
      <c r="AM19" s="151"/>
      <c r="AN19" s="89"/>
      <c r="AO19" s="153"/>
      <c r="AP19" s="154"/>
      <c r="AQ19" s="153"/>
      <c r="AR19" s="154"/>
      <c r="AS19" s="61">
        <f t="shared" si="4"/>
        <v>0</v>
      </c>
      <c r="AT19" s="62"/>
      <c r="AU19" s="77">
        <f t="shared" si="5"/>
        <v>0</v>
      </c>
      <c r="AV19" s="79"/>
      <c r="AW19" s="77">
        <f t="shared" si="6"/>
        <v>0</v>
      </c>
      <c r="AX19" s="79"/>
    </row>
    <row r="20" spans="1:50">
      <c r="A20" s="40">
        <v>15</v>
      </c>
      <c r="B20" s="43"/>
      <c r="C20" s="100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/>
      <c r="K20" s="106">
        <v>2</v>
      </c>
      <c r="L20" s="106">
        <f t="shared" si="0"/>
        <v>2</v>
      </c>
      <c r="M20" s="61">
        <v>4380</v>
      </c>
      <c r="N20" s="62"/>
      <c r="O20" s="57">
        <v>27</v>
      </c>
      <c r="P20" s="57"/>
      <c r="Q20" s="125">
        <v>384.27</v>
      </c>
      <c r="R20" s="128"/>
      <c r="S20" s="57">
        <f t="shared" si="1"/>
        <v>236.52</v>
      </c>
      <c r="T20" s="57"/>
      <c r="U20" s="77">
        <f t="shared" si="2"/>
        <v>120.86172000000001</v>
      </c>
      <c r="V20" s="79"/>
      <c r="W20" s="77">
        <f t="shared" si="3"/>
        <v>9222.48</v>
      </c>
      <c r="X20" s="79"/>
      <c r="Y20" s="82" t="s">
        <v>2</v>
      </c>
      <c r="Z20" s="133"/>
      <c r="AA20" s="141"/>
      <c r="AB20" s="141"/>
      <c r="AC20" s="145"/>
      <c r="AD20" s="88"/>
      <c r="AE20" s="89"/>
      <c r="AF20" s="88"/>
      <c r="AG20" s="89"/>
      <c r="AH20" s="88"/>
      <c r="AI20" s="89"/>
      <c r="AJ20" s="61">
        <v>4380</v>
      </c>
      <c r="AK20" s="62"/>
      <c r="AL20" s="88"/>
      <c r="AM20" s="151"/>
      <c r="AN20" s="89"/>
      <c r="AO20" s="153"/>
      <c r="AP20" s="154"/>
      <c r="AQ20" s="153"/>
      <c r="AR20" s="154"/>
      <c r="AS20" s="61">
        <f t="shared" si="4"/>
        <v>0</v>
      </c>
      <c r="AT20" s="62"/>
      <c r="AU20" s="77">
        <f t="shared" si="5"/>
        <v>0</v>
      </c>
      <c r="AV20" s="79"/>
      <c r="AW20" s="77">
        <f t="shared" si="6"/>
        <v>0</v>
      </c>
      <c r="AX20" s="79"/>
    </row>
    <row r="21" spans="1:50">
      <c r="A21" s="40">
        <v>16</v>
      </c>
      <c r="B21" s="43"/>
      <c r="C21" s="100"/>
      <c r="D21" s="106">
        <v>0</v>
      </c>
      <c r="E21" s="106">
        <v>0</v>
      </c>
      <c r="F21" s="106">
        <v>0</v>
      </c>
      <c r="G21" s="106">
        <v>0</v>
      </c>
      <c r="H21" s="106">
        <v>1</v>
      </c>
      <c r="I21" s="106">
        <v>0</v>
      </c>
      <c r="J21" s="113"/>
      <c r="K21" s="113"/>
      <c r="L21" s="106">
        <f t="shared" si="0"/>
        <v>1</v>
      </c>
      <c r="M21" s="61">
        <v>4380</v>
      </c>
      <c r="N21" s="62"/>
      <c r="O21" s="57">
        <v>60</v>
      </c>
      <c r="P21" s="57"/>
      <c r="Q21" s="125">
        <v>567.01</v>
      </c>
      <c r="R21" s="128"/>
      <c r="S21" s="57">
        <f t="shared" si="1"/>
        <v>262.8</v>
      </c>
      <c r="T21" s="57"/>
      <c r="U21" s="77">
        <f t="shared" si="2"/>
        <v>134.29080000000002</v>
      </c>
      <c r="V21" s="79"/>
      <c r="W21" s="77">
        <f t="shared" si="3"/>
        <v>6804.12</v>
      </c>
      <c r="X21" s="79"/>
      <c r="Y21" s="82" t="s">
        <v>2</v>
      </c>
      <c r="Z21" s="133"/>
      <c r="AA21" s="141"/>
      <c r="AB21" s="141"/>
      <c r="AC21" s="145"/>
      <c r="AD21" s="88"/>
      <c r="AE21" s="89"/>
      <c r="AF21" s="88"/>
      <c r="AG21" s="89"/>
      <c r="AH21" s="88"/>
      <c r="AI21" s="89"/>
      <c r="AJ21" s="61">
        <v>4380</v>
      </c>
      <c r="AK21" s="62"/>
      <c r="AL21" s="88"/>
      <c r="AM21" s="151"/>
      <c r="AN21" s="89"/>
      <c r="AO21" s="153"/>
      <c r="AP21" s="154"/>
      <c r="AQ21" s="153"/>
      <c r="AR21" s="154"/>
      <c r="AS21" s="61">
        <f t="shared" si="4"/>
        <v>0</v>
      </c>
      <c r="AT21" s="62"/>
      <c r="AU21" s="77">
        <f t="shared" si="5"/>
        <v>0</v>
      </c>
      <c r="AV21" s="79"/>
      <c r="AW21" s="77">
        <f t="shared" si="6"/>
        <v>0</v>
      </c>
      <c r="AX21" s="79"/>
    </row>
    <row r="22" spans="1:50">
      <c r="A22" s="40">
        <v>17</v>
      </c>
      <c r="B22" s="43"/>
      <c r="C22" s="100"/>
      <c r="D22" s="106">
        <v>1</v>
      </c>
      <c r="E22" s="106">
        <v>11</v>
      </c>
      <c r="F22" s="106">
        <v>0</v>
      </c>
      <c r="G22" s="106">
        <v>0</v>
      </c>
      <c r="H22" s="106">
        <v>0</v>
      </c>
      <c r="I22" s="106">
        <v>0</v>
      </c>
      <c r="J22" s="113"/>
      <c r="K22" s="113"/>
      <c r="L22" s="106">
        <f t="shared" si="0"/>
        <v>12</v>
      </c>
      <c r="M22" s="61">
        <v>4380</v>
      </c>
      <c r="N22" s="62"/>
      <c r="O22" s="57">
        <v>100</v>
      </c>
      <c r="P22" s="57"/>
      <c r="Q22" s="125">
        <v>932.5</v>
      </c>
      <c r="R22" s="128"/>
      <c r="S22" s="57">
        <f t="shared" si="1"/>
        <v>5256</v>
      </c>
      <c r="T22" s="57"/>
      <c r="U22" s="77">
        <f t="shared" si="2"/>
        <v>2685.8160000000003</v>
      </c>
      <c r="V22" s="79"/>
      <c r="W22" s="77">
        <f t="shared" si="3"/>
        <v>134280</v>
      </c>
      <c r="X22" s="79"/>
      <c r="Y22" s="82" t="s">
        <v>2</v>
      </c>
      <c r="Z22" s="133"/>
      <c r="AA22" s="141"/>
      <c r="AB22" s="141"/>
      <c r="AC22" s="145"/>
      <c r="AD22" s="88"/>
      <c r="AE22" s="89"/>
      <c r="AF22" s="88"/>
      <c r="AG22" s="89"/>
      <c r="AH22" s="88"/>
      <c r="AI22" s="89"/>
      <c r="AJ22" s="61">
        <v>4380</v>
      </c>
      <c r="AK22" s="62"/>
      <c r="AL22" s="88"/>
      <c r="AM22" s="151"/>
      <c r="AN22" s="89"/>
      <c r="AO22" s="153"/>
      <c r="AP22" s="154"/>
      <c r="AQ22" s="153"/>
      <c r="AR22" s="154"/>
      <c r="AS22" s="61">
        <f t="shared" si="4"/>
        <v>0</v>
      </c>
      <c r="AT22" s="62"/>
      <c r="AU22" s="77">
        <f t="shared" si="5"/>
        <v>0</v>
      </c>
      <c r="AV22" s="79"/>
      <c r="AW22" s="77">
        <f t="shared" si="6"/>
        <v>0</v>
      </c>
      <c r="AX22" s="79"/>
    </row>
    <row r="23" spans="1:50">
      <c r="A23" s="40">
        <v>18</v>
      </c>
      <c r="B23" s="43"/>
      <c r="C23" s="100"/>
      <c r="D23" s="106">
        <v>0</v>
      </c>
      <c r="E23" s="106">
        <v>0</v>
      </c>
      <c r="F23" s="106">
        <v>0</v>
      </c>
      <c r="G23" s="106">
        <v>0</v>
      </c>
      <c r="H23" s="106">
        <v>2</v>
      </c>
      <c r="I23" s="106">
        <v>0</v>
      </c>
      <c r="J23" s="113"/>
      <c r="K23" s="113"/>
      <c r="L23" s="106">
        <f t="shared" si="0"/>
        <v>2</v>
      </c>
      <c r="M23" s="61">
        <v>4380</v>
      </c>
      <c r="N23" s="62"/>
      <c r="O23" s="57">
        <v>110</v>
      </c>
      <c r="P23" s="57"/>
      <c r="Q23" s="125">
        <v>1398.75</v>
      </c>
      <c r="R23" s="128"/>
      <c r="S23" s="57">
        <f t="shared" si="1"/>
        <v>963.6</v>
      </c>
      <c r="T23" s="57"/>
      <c r="U23" s="77">
        <f t="shared" si="2"/>
        <v>492.39960000000002</v>
      </c>
      <c r="V23" s="79"/>
      <c r="W23" s="77">
        <f t="shared" si="3"/>
        <v>33570</v>
      </c>
      <c r="X23" s="79"/>
      <c r="Y23" s="82" t="s">
        <v>2</v>
      </c>
      <c r="Z23" s="133"/>
      <c r="AA23" s="141"/>
      <c r="AB23" s="141"/>
      <c r="AC23" s="145"/>
      <c r="AD23" s="88"/>
      <c r="AE23" s="89"/>
      <c r="AF23" s="88"/>
      <c r="AG23" s="89"/>
      <c r="AH23" s="88"/>
      <c r="AI23" s="89"/>
      <c r="AJ23" s="61">
        <v>4380</v>
      </c>
      <c r="AK23" s="62"/>
      <c r="AL23" s="88"/>
      <c r="AM23" s="151"/>
      <c r="AN23" s="89"/>
      <c r="AO23" s="153"/>
      <c r="AP23" s="154"/>
      <c r="AQ23" s="153"/>
      <c r="AR23" s="154"/>
      <c r="AS23" s="61">
        <f t="shared" si="4"/>
        <v>0</v>
      </c>
      <c r="AT23" s="62"/>
      <c r="AU23" s="77">
        <f t="shared" si="5"/>
        <v>0</v>
      </c>
      <c r="AV23" s="79"/>
      <c r="AW23" s="77">
        <f t="shared" si="6"/>
        <v>0</v>
      </c>
      <c r="AX23" s="79"/>
    </row>
    <row r="24" spans="1:50">
      <c r="A24" s="40">
        <v>19</v>
      </c>
      <c r="B24" s="43"/>
      <c r="C24" s="100"/>
      <c r="D24" s="106">
        <v>0</v>
      </c>
      <c r="E24" s="106">
        <v>0</v>
      </c>
      <c r="F24" s="106">
        <v>0</v>
      </c>
      <c r="G24" s="106">
        <v>1</v>
      </c>
      <c r="H24" s="106">
        <v>0</v>
      </c>
      <c r="I24" s="106">
        <v>0</v>
      </c>
      <c r="J24" s="113"/>
      <c r="K24" s="113"/>
      <c r="L24" s="106">
        <f t="shared" si="0"/>
        <v>1</v>
      </c>
      <c r="M24" s="61">
        <v>4380</v>
      </c>
      <c r="N24" s="62"/>
      <c r="O24" s="57">
        <v>150</v>
      </c>
      <c r="P24" s="57"/>
      <c r="Q24" s="125">
        <v>1398.75</v>
      </c>
      <c r="R24" s="128"/>
      <c r="S24" s="57">
        <f t="shared" si="1"/>
        <v>657</v>
      </c>
      <c r="T24" s="57"/>
      <c r="U24" s="77">
        <f t="shared" si="2"/>
        <v>335.72700000000003</v>
      </c>
      <c r="V24" s="79"/>
      <c r="W24" s="77">
        <f t="shared" si="3"/>
        <v>16785</v>
      </c>
      <c r="X24" s="79"/>
      <c r="Y24" s="82" t="s">
        <v>2</v>
      </c>
      <c r="Z24" s="133"/>
      <c r="AA24" s="141"/>
      <c r="AB24" s="141"/>
      <c r="AC24" s="145"/>
      <c r="AD24" s="88"/>
      <c r="AE24" s="89"/>
      <c r="AF24" s="88"/>
      <c r="AG24" s="89"/>
      <c r="AH24" s="88"/>
      <c r="AI24" s="89"/>
      <c r="AJ24" s="61">
        <v>4380</v>
      </c>
      <c r="AK24" s="62"/>
      <c r="AL24" s="88"/>
      <c r="AM24" s="151"/>
      <c r="AN24" s="89"/>
      <c r="AO24" s="153"/>
      <c r="AP24" s="154"/>
      <c r="AQ24" s="153"/>
      <c r="AR24" s="154"/>
      <c r="AS24" s="61">
        <f t="shared" si="4"/>
        <v>0</v>
      </c>
      <c r="AT24" s="62"/>
      <c r="AU24" s="77">
        <f t="shared" si="5"/>
        <v>0</v>
      </c>
      <c r="AV24" s="79"/>
      <c r="AW24" s="77">
        <f t="shared" si="6"/>
        <v>0</v>
      </c>
      <c r="AX24" s="79"/>
    </row>
    <row r="25" spans="1:50">
      <c r="A25" s="40">
        <v>20</v>
      </c>
      <c r="B25" s="43"/>
      <c r="C25" s="100"/>
      <c r="D25" s="106">
        <v>0</v>
      </c>
      <c r="E25" s="106">
        <v>0</v>
      </c>
      <c r="F25" s="106">
        <v>0</v>
      </c>
      <c r="G25" s="106">
        <v>1</v>
      </c>
      <c r="H25" s="106">
        <v>5</v>
      </c>
      <c r="I25" s="106">
        <v>0</v>
      </c>
      <c r="J25" s="113"/>
      <c r="K25" s="113"/>
      <c r="L25" s="106">
        <f t="shared" si="0"/>
        <v>6</v>
      </c>
      <c r="M25" s="61">
        <v>4380</v>
      </c>
      <c r="N25" s="62"/>
      <c r="O25" s="57">
        <v>180</v>
      </c>
      <c r="P25" s="57"/>
      <c r="Q25" s="125">
        <v>1398.75</v>
      </c>
      <c r="R25" s="128"/>
      <c r="S25" s="57">
        <f t="shared" si="1"/>
        <v>4730.3999999999996</v>
      </c>
      <c r="T25" s="57"/>
      <c r="U25" s="77">
        <f t="shared" si="2"/>
        <v>2417.2343999999998</v>
      </c>
      <c r="V25" s="79"/>
      <c r="W25" s="77">
        <f t="shared" si="3"/>
        <v>100710</v>
      </c>
      <c r="X25" s="79"/>
      <c r="Y25" s="82" t="s">
        <v>2</v>
      </c>
      <c r="Z25" s="133"/>
      <c r="AA25" s="141"/>
      <c r="AB25" s="141"/>
      <c r="AC25" s="145"/>
      <c r="AD25" s="88"/>
      <c r="AE25" s="89"/>
      <c r="AF25" s="88"/>
      <c r="AG25" s="89"/>
      <c r="AH25" s="88"/>
      <c r="AI25" s="89"/>
      <c r="AJ25" s="61">
        <v>4380</v>
      </c>
      <c r="AK25" s="62"/>
      <c r="AL25" s="88"/>
      <c r="AM25" s="151"/>
      <c r="AN25" s="89"/>
      <c r="AO25" s="153"/>
      <c r="AP25" s="154"/>
      <c r="AQ25" s="153"/>
      <c r="AR25" s="154"/>
      <c r="AS25" s="61">
        <f t="shared" si="4"/>
        <v>0</v>
      </c>
      <c r="AT25" s="62"/>
      <c r="AU25" s="77">
        <f t="shared" si="5"/>
        <v>0</v>
      </c>
      <c r="AV25" s="79"/>
      <c r="AW25" s="77">
        <f t="shared" si="6"/>
        <v>0</v>
      </c>
      <c r="AX25" s="79"/>
    </row>
    <row r="26" spans="1:50">
      <c r="A26" s="40">
        <v>21</v>
      </c>
      <c r="B26" s="43"/>
      <c r="C26" s="100"/>
      <c r="D26" s="106">
        <v>2</v>
      </c>
      <c r="E26" s="106">
        <v>0</v>
      </c>
      <c r="F26" s="106">
        <v>0</v>
      </c>
      <c r="G26" s="106">
        <v>0</v>
      </c>
      <c r="H26" s="106">
        <v>2</v>
      </c>
      <c r="I26" s="106">
        <v>0</v>
      </c>
      <c r="J26" s="113"/>
      <c r="K26" s="113"/>
      <c r="L26" s="106">
        <f t="shared" si="0"/>
        <v>4</v>
      </c>
      <c r="M26" s="61">
        <v>4380</v>
      </c>
      <c r="N26" s="62"/>
      <c r="O26" s="57">
        <v>200</v>
      </c>
      <c r="P26" s="57"/>
      <c r="Q26" s="125">
        <v>1865</v>
      </c>
      <c r="R26" s="128"/>
      <c r="S26" s="57">
        <f t="shared" si="1"/>
        <v>3504</v>
      </c>
      <c r="T26" s="57"/>
      <c r="U26" s="77">
        <f t="shared" si="2"/>
        <v>1790.5440000000001</v>
      </c>
      <c r="V26" s="79"/>
      <c r="W26" s="77">
        <f t="shared" si="3"/>
        <v>89520</v>
      </c>
      <c r="X26" s="79"/>
      <c r="Y26" s="82" t="s">
        <v>2</v>
      </c>
      <c r="Z26" s="133"/>
      <c r="AA26" s="141"/>
      <c r="AB26" s="141"/>
      <c r="AC26" s="145"/>
      <c r="AD26" s="88"/>
      <c r="AE26" s="89"/>
      <c r="AF26" s="88"/>
      <c r="AG26" s="89"/>
      <c r="AH26" s="88"/>
      <c r="AI26" s="89"/>
      <c r="AJ26" s="61">
        <v>4380</v>
      </c>
      <c r="AK26" s="62"/>
      <c r="AL26" s="88"/>
      <c r="AM26" s="151"/>
      <c r="AN26" s="89"/>
      <c r="AO26" s="153"/>
      <c r="AP26" s="154"/>
      <c r="AQ26" s="153"/>
      <c r="AR26" s="154"/>
      <c r="AS26" s="61">
        <f t="shared" si="4"/>
        <v>0</v>
      </c>
      <c r="AT26" s="62"/>
      <c r="AU26" s="77">
        <f t="shared" si="5"/>
        <v>0</v>
      </c>
      <c r="AV26" s="79"/>
      <c r="AW26" s="77">
        <f t="shared" si="6"/>
        <v>0</v>
      </c>
      <c r="AX26" s="79"/>
    </row>
    <row r="27" spans="1:50">
      <c r="A27" s="40">
        <v>22</v>
      </c>
      <c r="B27" s="43"/>
      <c r="C27" s="100"/>
      <c r="D27" s="106">
        <v>0</v>
      </c>
      <c r="E27" s="106">
        <v>0</v>
      </c>
      <c r="F27" s="106">
        <v>0</v>
      </c>
      <c r="G27" s="106">
        <v>0</v>
      </c>
      <c r="H27" s="106">
        <v>1</v>
      </c>
      <c r="I27" s="106">
        <v>0</v>
      </c>
      <c r="J27" s="113"/>
      <c r="K27" s="113"/>
      <c r="L27" s="106">
        <f t="shared" si="0"/>
        <v>1</v>
      </c>
      <c r="M27" s="61">
        <v>4380</v>
      </c>
      <c r="N27" s="62"/>
      <c r="O27" s="57">
        <v>205</v>
      </c>
      <c r="P27" s="57"/>
      <c r="Q27" s="125">
        <v>2331.25</v>
      </c>
      <c r="R27" s="128"/>
      <c r="S27" s="57">
        <f t="shared" si="1"/>
        <v>897.9</v>
      </c>
      <c r="T27" s="57"/>
      <c r="U27" s="77">
        <f t="shared" si="2"/>
        <v>458.82690000000002</v>
      </c>
      <c r="V27" s="79"/>
      <c r="W27" s="77">
        <f t="shared" si="3"/>
        <v>27975</v>
      </c>
      <c r="X27" s="79"/>
      <c r="Y27" s="82" t="s">
        <v>2</v>
      </c>
      <c r="Z27" s="133"/>
      <c r="AA27" s="141"/>
      <c r="AB27" s="141"/>
      <c r="AC27" s="145"/>
      <c r="AD27" s="88"/>
      <c r="AE27" s="89"/>
      <c r="AF27" s="88"/>
      <c r="AG27" s="89"/>
      <c r="AH27" s="88"/>
      <c r="AI27" s="89"/>
      <c r="AJ27" s="61">
        <v>4380</v>
      </c>
      <c r="AK27" s="62"/>
      <c r="AL27" s="88"/>
      <c r="AM27" s="151"/>
      <c r="AN27" s="89"/>
      <c r="AO27" s="153"/>
      <c r="AP27" s="154"/>
      <c r="AQ27" s="153"/>
      <c r="AR27" s="154"/>
      <c r="AS27" s="61">
        <f t="shared" si="4"/>
        <v>0</v>
      </c>
      <c r="AT27" s="62"/>
      <c r="AU27" s="77">
        <f t="shared" si="5"/>
        <v>0</v>
      </c>
      <c r="AV27" s="79"/>
      <c r="AW27" s="77">
        <f t="shared" si="6"/>
        <v>0</v>
      </c>
      <c r="AX27" s="79"/>
    </row>
    <row r="28" spans="1:50">
      <c r="A28" s="40">
        <v>23</v>
      </c>
      <c r="B28" s="43"/>
      <c r="C28" s="100"/>
      <c r="D28" s="106">
        <v>5</v>
      </c>
      <c r="E28" s="106">
        <v>1</v>
      </c>
      <c r="F28" s="106">
        <v>0</v>
      </c>
      <c r="G28" s="106">
        <v>0</v>
      </c>
      <c r="H28" s="106">
        <v>0</v>
      </c>
      <c r="I28" s="106">
        <v>0</v>
      </c>
      <c r="J28" s="113"/>
      <c r="K28" s="113"/>
      <c r="L28" s="106">
        <f t="shared" si="0"/>
        <v>6</v>
      </c>
      <c r="M28" s="61">
        <v>4380</v>
      </c>
      <c r="N28" s="62"/>
      <c r="O28" s="57">
        <v>300</v>
      </c>
      <c r="P28" s="57"/>
      <c r="Q28" s="125">
        <v>2797.5</v>
      </c>
      <c r="R28" s="128"/>
      <c r="S28" s="57">
        <f t="shared" si="1"/>
        <v>7884</v>
      </c>
      <c r="T28" s="57"/>
      <c r="U28" s="77">
        <f t="shared" si="2"/>
        <v>4028.7240000000002</v>
      </c>
      <c r="V28" s="79"/>
      <c r="W28" s="77">
        <f t="shared" si="3"/>
        <v>201420</v>
      </c>
      <c r="X28" s="79"/>
      <c r="Y28" s="82" t="s">
        <v>2</v>
      </c>
      <c r="Z28" s="133"/>
      <c r="AA28" s="141"/>
      <c r="AB28" s="141"/>
      <c r="AC28" s="145"/>
      <c r="AD28" s="88"/>
      <c r="AE28" s="89"/>
      <c r="AF28" s="88"/>
      <c r="AG28" s="89"/>
      <c r="AH28" s="88"/>
      <c r="AI28" s="89"/>
      <c r="AJ28" s="61">
        <v>4380</v>
      </c>
      <c r="AK28" s="62"/>
      <c r="AL28" s="88"/>
      <c r="AM28" s="151"/>
      <c r="AN28" s="89"/>
      <c r="AO28" s="153"/>
      <c r="AP28" s="154"/>
      <c r="AQ28" s="153"/>
      <c r="AR28" s="154"/>
      <c r="AS28" s="61">
        <f t="shared" si="4"/>
        <v>0</v>
      </c>
      <c r="AT28" s="62"/>
      <c r="AU28" s="77">
        <f t="shared" si="5"/>
        <v>0</v>
      </c>
      <c r="AV28" s="79"/>
      <c r="AW28" s="77">
        <f t="shared" si="6"/>
        <v>0</v>
      </c>
      <c r="AX28" s="79"/>
    </row>
    <row r="29" spans="1:50">
      <c r="A29" s="40">
        <v>24</v>
      </c>
      <c r="B29" s="43"/>
      <c r="C29" s="100"/>
      <c r="D29" s="106">
        <v>2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13"/>
      <c r="K29" s="113"/>
      <c r="L29" s="106">
        <f t="shared" si="0"/>
        <v>2</v>
      </c>
      <c r="M29" s="61">
        <v>4380</v>
      </c>
      <c r="N29" s="62"/>
      <c r="O29" s="57">
        <v>400</v>
      </c>
      <c r="P29" s="57"/>
      <c r="Q29" s="125">
        <v>3730</v>
      </c>
      <c r="R29" s="128"/>
      <c r="S29" s="57">
        <f t="shared" si="1"/>
        <v>3504</v>
      </c>
      <c r="T29" s="57"/>
      <c r="U29" s="77">
        <f t="shared" si="2"/>
        <v>1790.5440000000001</v>
      </c>
      <c r="V29" s="79"/>
      <c r="W29" s="77">
        <f t="shared" si="3"/>
        <v>89520</v>
      </c>
      <c r="X29" s="79"/>
      <c r="Y29" s="82" t="s">
        <v>2</v>
      </c>
      <c r="Z29" s="133"/>
      <c r="AA29" s="141"/>
      <c r="AB29" s="141"/>
      <c r="AC29" s="145"/>
      <c r="AD29" s="88"/>
      <c r="AE29" s="89"/>
      <c r="AF29" s="88"/>
      <c r="AG29" s="89"/>
      <c r="AH29" s="88"/>
      <c r="AI29" s="89"/>
      <c r="AJ29" s="61">
        <v>4380</v>
      </c>
      <c r="AK29" s="62"/>
      <c r="AL29" s="88"/>
      <c r="AM29" s="151"/>
      <c r="AN29" s="89"/>
      <c r="AO29" s="153"/>
      <c r="AP29" s="154"/>
      <c r="AQ29" s="153"/>
      <c r="AR29" s="154"/>
      <c r="AS29" s="61">
        <f t="shared" si="4"/>
        <v>0</v>
      </c>
      <c r="AT29" s="62"/>
      <c r="AU29" s="77">
        <f t="shared" si="5"/>
        <v>0</v>
      </c>
      <c r="AV29" s="79"/>
      <c r="AW29" s="77">
        <f t="shared" si="6"/>
        <v>0</v>
      </c>
      <c r="AX29" s="79"/>
    </row>
    <row r="30" spans="1:50">
      <c r="A30" s="40">
        <v>25</v>
      </c>
      <c r="B30" s="43"/>
      <c r="C30" s="101"/>
      <c r="D30" s="106">
        <v>0</v>
      </c>
      <c r="E30" s="106">
        <v>1</v>
      </c>
      <c r="F30" s="106">
        <v>1</v>
      </c>
      <c r="G30" s="106">
        <v>0</v>
      </c>
      <c r="H30" s="106">
        <v>0</v>
      </c>
      <c r="I30" s="106">
        <v>15</v>
      </c>
      <c r="J30" s="113"/>
      <c r="K30" s="113"/>
      <c r="L30" s="106">
        <f t="shared" si="0"/>
        <v>17</v>
      </c>
      <c r="M30" s="61">
        <v>4380</v>
      </c>
      <c r="N30" s="62"/>
      <c r="O30" s="57">
        <v>400</v>
      </c>
      <c r="P30" s="57"/>
      <c r="Q30" s="125">
        <v>201.5</v>
      </c>
      <c r="R30" s="128"/>
      <c r="S30" s="57">
        <f t="shared" si="1"/>
        <v>29784</v>
      </c>
      <c r="T30" s="57"/>
      <c r="U30" s="77">
        <f t="shared" si="2"/>
        <v>15219.624</v>
      </c>
      <c r="V30" s="79"/>
      <c r="W30" s="77">
        <f t="shared" si="3"/>
        <v>41106</v>
      </c>
      <c r="X30" s="79"/>
      <c r="Y30" s="82" t="s">
        <v>2</v>
      </c>
      <c r="Z30" s="133"/>
      <c r="AA30" s="141"/>
      <c r="AB30" s="141"/>
      <c r="AC30" s="145"/>
      <c r="AD30" s="88"/>
      <c r="AE30" s="89"/>
      <c r="AF30" s="88"/>
      <c r="AG30" s="89"/>
      <c r="AH30" s="88"/>
      <c r="AI30" s="89"/>
      <c r="AJ30" s="61">
        <v>4380</v>
      </c>
      <c r="AK30" s="62"/>
      <c r="AL30" s="88"/>
      <c r="AM30" s="151"/>
      <c r="AN30" s="89"/>
      <c r="AO30" s="153"/>
      <c r="AP30" s="154"/>
      <c r="AQ30" s="153"/>
      <c r="AR30" s="154"/>
      <c r="AS30" s="61">
        <f t="shared" si="4"/>
        <v>0</v>
      </c>
      <c r="AT30" s="62"/>
      <c r="AU30" s="77">
        <f t="shared" si="5"/>
        <v>0</v>
      </c>
      <c r="AV30" s="79"/>
      <c r="AW30" s="77">
        <f>AS30*35</f>
        <v>0</v>
      </c>
      <c r="AX30" s="79"/>
    </row>
    <row r="31" spans="1:50">
      <c r="A31" s="95" t="s">
        <v>69</v>
      </c>
      <c r="B31" s="95"/>
      <c r="C31" s="95"/>
      <c r="D31" s="107">
        <f t="shared" ref="D31:L31" si="7">SUM(D6:D30)</f>
        <v>195</v>
      </c>
      <c r="E31" s="107">
        <f t="shared" si="7"/>
        <v>333</v>
      </c>
      <c r="F31" s="107">
        <f t="shared" si="7"/>
        <v>17</v>
      </c>
      <c r="G31" s="107">
        <f t="shared" si="7"/>
        <v>39</v>
      </c>
      <c r="H31" s="107">
        <f t="shared" si="7"/>
        <v>49</v>
      </c>
      <c r="I31" s="107">
        <f t="shared" si="7"/>
        <v>19</v>
      </c>
      <c r="J31" s="107">
        <f t="shared" si="7"/>
        <v>2</v>
      </c>
      <c r="K31" s="107">
        <f t="shared" si="7"/>
        <v>6</v>
      </c>
      <c r="L31" s="117">
        <f t="shared" si="7"/>
        <v>660</v>
      </c>
      <c r="M31" s="119">
        <f>SUM(M6:N30)</f>
        <v>109500</v>
      </c>
      <c r="N31" s="120"/>
      <c r="O31" s="121">
        <f>SUM(O6:P30)</f>
        <v>4612</v>
      </c>
      <c r="P31" s="122"/>
      <c r="Q31" s="121">
        <f>SUM(Q6:R30)</f>
        <v>36854.97</v>
      </c>
      <c r="R31" s="122"/>
      <c r="S31" s="121">
        <f>SUM(S6:T30)</f>
        <v>638643.42000000004</v>
      </c>
      <c r="T31" s="122"/>
      <c r="U31" s="121">
        <f>SUM(U6:V30)</f>
        <v>326346.78761999996</v>
      </c>
      <c r="V31" s="122"/>
      <c r="W31" s="121">
        <f>SUM(W6:X30)</f>
        <v>12362486.4</v>
      </c>
      <c r="X31" s="122"/>
      <c r="Z31" s="95" t="s">
        <v>69</v>
      </c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149">
        <f>SUM(AL6:AN30)</f>
        <v>0</v>
      </c>
      <c r="AM31" s="152"/>
      <c r="AN31" s="152"/>
      <c r="AO31" s="149">
        <f>SUM(AO6:AP30)</f>
        <v>0</v>
      </c>
      <c r="AP31" s="152"/>
      <c r="AQ31" s="149">
        <f>SUM(AQ6:AR30)</f>
        <v>0</v>
      </c>
      <c r="AR31" s="152"/>
      <c r="AS31" s="149">
        <f>SUM(AS6:AT30)</f>
        <v>0</v>
      </c>
      <c r="AT31" s="152"/>
      <c r="AU31" s="149">
        <f>SUM(AU6:AV30)</f>
        <v>0</v>
      </c>
      <c r="AV31" s="152"/>
      <c r="AW31" s="149">
        <f>SUM(AW6:AX30)</f>
        <v>0</v>
      </c>
      <c r="AX31" s="152"/>
    </row>
    <row r="33" spans="3:63">
      <c r="C33" s="102" t="s">
        <v>212</v>
      </c>
      <c r="D33" s="102"/>
      <c r="E33" s="102"/>
      <c r="F33" s="112"/>
      <c r="Z33" t="s">
        <v>39</v>
      </c>
    </row>
    <row r="34" spans="3:63">
      <c r="F34" s="112"/>
      <c r="Z34" s="134" t="s">
        <v>198</v>
      </c>
      <c r="AA34" s="135"/>
      <c r="AB34" s="135"/>
      <c r="AC34" s="135"/>
      <c r="AD34" s="135"/>
      <c r="AE34" s="135"/>
      <c r="AF34" s="135"/>
    </row>
    <row r="35" spans="3:63">
      <c r="F35" s="112"/>
      <c r="Z35" s="135" t="s">
        <v>173</v>
      </c>
      <c r="AA35" s="135"/>
      <c r="AB35" s="135"/>
      <c r="AC35" s="135"/>
      <c r="AD35" s="135"/>
      <c r="AE35" s="135"/>
      <c r="AF35" s="135"/>
    </row>
    <row r="36" spans="3:63" ht="18.75" customHeight="1">
      <c r="F36" s="112"/>
      <c r="Z36" s="136" t="s">
        <v>174</v>
      </c>
      <c r="AA36" s="136"/>
      <c r="AB36" s="136"/>
      <c r="AC36" s="136"/>
      <c r="AD36" s="136"/>
      <c r="AE36" s="136"/>
      <c r="AF36" s="136"/>
    </row>
    <row r="37" spans="3:63">
      <c r="F37" s="112"/>
      <c r="Z37" s="137" t="s">
        <v>215</v>
      </c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</row>
    <row r="38" spans="3:63" ht="18.75" customHeight="1">
      <c r="F38" s="112"/>
      <c r="BK38" s="158"/>
    </row>
    <row r="39" spans="3:63">
      <c r="F39" s="112"/>
    </row>
    <row r="40" spans="3:63" ht="18.75" customHeight="1">
      <c r="F40" s="112"/>
    </row>
    <row r="41" spans="3:63">
      <c r="F41" s="112"/>
    </row>
    <row r="42" spans="3:63" ht="18.75" customHeight="1">
      <c r="F42" s="112"/>
    </row>
    <row r="43" spans="3:63">
      <c r="F43" s="112"/>
    </row>
    <row r="44" spans="3:63" ht="18.75" customHeight="1">
      <c r="F44" s="112"/>
    </row>
    <row r="45" spans="3:63">
      <c r="F45" s="112"/>
    </row>
    <row r="46" spans="3:63">
      <c r="F46" s="112"/>
    </row>
    <row r="47" spans="3:63">
      <c r="F47" s="112"/>
    </row>
    <row r="48" spans="3:63">
      <c r="F48" s="112"/>
    </row>
    <row r="49" spans="3:7">
      <c r="F49" s="112"/>
    </row>
  </sheetData>
  <mergeCells count="508">
    <mergeCell ref="L3:X3"/>
    <mergeCell ref="AL3:AX3"/>
    <mergeCell ref="M4:N4"/>
    <mergeCell ref="O4:P4"/>
    <mergeCell ref="Q4:R4"/>
    <mergeCell ref="S4:T4"/>
    <mergeCell ref="U4:V4"/>
    <mergeCell ref="W4:X4"/>
    <mergeCell ref="AH4:AI4"/>
    <mergeCell ref="AL4:AN4"/>
    <mergeCell ref="AO4:AP4"/>
    <mergeCell ref="AQ4:AR4"/>
    <mergeCell ref="AS4:AT4"/>
    <mergeCell ref="AU4:AV4"/>
    <mergeCell ref="AW4:AX4"/>
    <mergeCell ref="M5:N5"/>
    <mergeCell ref="O5:P5"/>
    <mergeCell ref="Q5:R5"/>
    <mergeCell ref="S5:T5"/>
    <mergeCell ref="U5:V5"/>
    <mergeCell ref="W5:X5"/>
    <mergeCell ref="AD5:AE5"/>
    <mergeCell ref="AH5:AI5"/>
    <mergeCell ref="AJ5:AK5"/>
    <mergeCell ref="AL5:AN5"/>
    <mergeCell ref="AO5:AP5"/>
    <mergeCell ref="AQ5:AR5"/>
    <mergeCell ref="AS5:AT5"/>
    <mergeCell ref="AU5:AV5"/>
    <mergeCell ref="AW5:AX5"/>
    <mergeCell ref="A6:B6"/>
    <mergeCell ref="M6:N6"/>
    <mergeCell ref="O6:P6"/>
    <mergeCell ref="Q6:R6"/>
    <mergeCell ref="S6:T6"/>
    <mergeCell ref="U6:V6"/>
    <mergeCell ref="W6:X6"/>
    <mergeCell ref="Z6:AC6"/>
    <mergeCell ref="AD6:AE6"/>
    <mergeCell ref="AF6:AG6"/>
    <mergeCell ref="AH6:AI6"/>
    <mergeCell ref="AJ6:AK6"/>
    <mergeCell ref="AL6:AN6"/>
    <mergeCell ref="AO6:AP6"/>
    <mergeCell ref="AQ6:AR6"/>
    <mergeCell ref="AS6:AT6"/>
    <mergeCell ref="AU6:AV6"/>
    <mergeCell ref="AW6:AX6"/>
    <mergeCell ref="A7:B7"/>
    <mergeCell ref="M7:N7"/>
    <mergeCell ref="O7:P7"/>
    <mergeCell ref="Q7:R7"/>
    <mergeCell ref="S7:T7"/>
    <mergeCell ref="U7:V7"/>
    <mergeCell ref="W7:X7"/>
    <mergeCell ref="Z7:AC7"/>
    <mergeCell ref="AD7:AE7"/>
    <mergeCell ref="AF7:AG7"/>
    <mergeCell ref="AH7:AI7"/>
    <mergeCell ref="AJ7:AK7"/>
    <mergeCell ref="AL7:AN7"/>
    <mergeCell ref="AO7:AP7"/>
    <mergeCell ref="AQ7:AR7"/>
    <mergeCell ref="AS7:AT7"/>
    <mergeCell ref="AU7:AV7"/>
    <mergeCell ref="AW7:AX7"/>
    <mergeCell ref="A8:B8"/>
    <mergeCell ref="M8:N8"/>
    <mergeCell ref="O8:P8"/>
    <mergeCell ref="Q8:R8"/>
    <mergeCell ref="S8:T8"/>
    <mergeCell ref="U8:V8"/>
    <mergeCell ref="W8:X8"/>
    <mergeCell ref="Z8:AC8"/>
    <mergeCell ref="AD8:AE8"/>
    <mergeCell ref="AF8:AG8"/>
    <mergeCell ref="AH8:AI8"/>
    <mergeCell ref="AJ8:AK8"/>
    <mergeCell ref="AL8:AN8"/>
    <mergeCell ref="AO8:AP8"/>
    <mergeCell ref="AQ8:AR8"/>
    <mergeCell ref="AS8:AT8"/>
    <mergeCell ref="AU8:AV8"/>
    <mergeCell ref="AW8:AX8"/>
    <mergeCell ref="A9:B9"/>
    <mergeCell ref="M9:N9"/>
    <mergeCell ref="O9:P9"/>
    <mergeCell ref="Q9:R9"/>
    <mergeCell ref="S9:T9"/>
    <mergeCell ref="U9:V9"/>
    <mergeCell ref="W9:X9"/>
    <mergeCell ref="Z9:AC9"/>
    <mergeCell ref="AD9:AE9"/>
    <mergeCell ref="AF9:AG9"/>
    <mergeCell ref="AH9:AI9"/>
    <mergeCell ref="AJ9:AK9"/>
    <mergeCell ref="AL9:AN9"/>
    <mergeCell ref="AO9:AP9"/>
    <mergeCell ref="AQ9:AR9"/>
    <mergeCell ref="AS9:AT9"/>
    <mergeCell ref="AU9:AV9"/>
    <mergeCell ref="AW9:AX9"/>
    <mergeCell ref="A10:B10"/>
    <mergeCell ref="M10:N10"/>
    <mergeCell ref="O10:P10"/>
    <mergeCell ref="Q10:R10"/>
    <mergeCell ref="S10:T10"/>
    <mergeCell ref="U10:V10"/>
    <mergeCell ref="W10:X10"/>
    <mergeCell ref="Z10:AC10"/>
    <mergeCell ref="AD10:AE10"/>
    <mergeCell ref="AF10:AG10"/>
    <mergeCell ref="AH10:AI10"/>
    <mergeCell ref="AJ10:AK10"/>
    <mergeCell ref="AL10:AN10"/>
    <mergeCell ref="AO10:AP10"/>
    <mergeCell ref="AQ10:AR10"/>
    <mergeCell ref="AS10:AT10"/>
    <mergeCell ref="AU10:AV10"/>
    <mergeCell ref="AW10:AX10"/>
    <mergeCell ref="A11:B11"/>
    <mergeCell ref="M11:N11"/>
    <mergeCell ref="O11:P11"/>
    <mergeCell ref="Q11:R11"/>
    <mergeCell ref="S11:T11"/>
    <mergeCell ref="U11:V11"/>
    <mergeCell ref="W11:X11"/>
    <mergeCell ref="Z11:AC11"/>
    <mergeCell ref="AD11:AE11"/>
    <mergeCell ref="AF11:AG11"/>
    <mergeCell ref="AH11:AI11"/>
    <mergeCell ref="AJ11:AK11"/>
    <mergeCell ref="AL11:AN11"/>
    <mergeCell ref="AO11:AP11"/>
    <mergeCell ref="AQ11:AR11"/>
    <mergeCell ref="AS11:AT11"/>
    <mergeCell ref="AU11:AV11"/>
    <mergeCell ref="AW11:AX11"/>
    <mergeCell ref="A12:B12"/>
    <mergeCell ref="M12:N12"/>
    <mergeCell ref="O12:P12"/>
    <mergeCell ref="Q12:R12"/>
    <mergeCell ref="S12:T12"/>
    <mergeCell ref="U12:V12"/>
    <mergeCell ref="W12:X12"/>
    <mergeCell ref="Z12:AC12"/>
    <mergeCell ref="AD12:AE12"/>
    <mergeCell ref="AF12:AG12"/>
    <mergeCell ref="AH12:AI12"/>
    <mergeCell ref="AJ12:AK12"/>
    <mergeCell ref="AL12:AN12"/>
    <mergeCell ref="AO12:AP12"/>
    <mergeCell ref="AQ12:AR12"/>
    <mergeCell ref="AS12:AT12"/>
    <mergeCell ref="AU12:AV12"/>
    <mergeCell ref="AW12:AX12"/>
    <mergeCell ref="A13:B13"/>
    <mergeCell ref="M13:N13"/>
    <mergeCell ref="O13:P13"/>
    <mergeCell ref="Q13:R13"/>
    <mergeCell ref="S13:T13"/>
    <mergeCell ref="U13:V13"/>
    <mergeCell ref="W13:X13"/>
    <mergeCell ref="Z13:AC13"/>
    <mergeCell ref="AD13:AE13"/>
    <mergeCell ref="AF13:AG13"/>
    <mergeCell ref="AH13:AI13"/>
    <mergeCell ref="AJ13:AK13"/>
    <mergeCell ref="AL13:AN13"/>
    <mergeCell ref="AO13:AP13"/>
    <mergeCell ref="AQ13:AR13"/>
    <mergeCell ref="AS13:AT13"/>
    <mergeCell ref="AU13:AV13"/>
    <mergeCell ref="AW13:AX13"/>
    <mergeCell ref="A14:B14"/>
    <mergeCell ref="M14:N14"/>
    <mergeCell ref="O14:P14"/>
    <mergeCell ref="Q14:R14"/>
    <mergeCell ref="S14:T14"/>
    <mergeCell ref="U14:V14"/>
    <mergeCell ref="W14:X14"/>
    <mergeCell ref="Z14:AC14"/>
    <mergeCell ref="AD14:AE14"/>
    <mergeCell ref="AF14:AG14"/>
    <mergeCell ref="AH14:AI14"/>
    <mergeCell ref="AJ14:AK14"/>
    <mergeCell ref="AL14:AN14"/>
    <mergeCell ref="AO14:AP14"/>
    <mergeCell ref="AQ14:AR14"/>
    <mergeCell ref="AS14:AT14"/>
    <mergeCell ref="AU14:AV14"/>
    <mergeCell ref="AW14:AX14"/>
    <mergeCell ref="A15:B15"/>
    <mergeCell ref="M15:N15"/>
    <mergeCell ref="O15:P15"/>
    <mergeCell ref="Q15:R15"/>
    <mergeCell ref="S15:T15"/>
    <mergeCell ref="U15:V15"/>
    <mergeCell ref="W15:X15"/>
    <mergeCell ref="Z15:AC15"/>
    <mergeCell ref="AD15:AE15"/>
    <mergeCell ref="AF15:AG15"/>
    <mergeCell ref="AH15:AI15"/>
    <mergeCell ref="AJ15:AK15"/>
    <mergeCell ref="AL15:AN15"/>
    <mergeCell ref="AO15:AP15"/>
    <mergeCell ref="AQ15:AR15"/>
    <mergeCell ref="AS15:AT15"/>
    <mergeCell ref="AU15:AV15"/>
    <mergeCell ref="AW15:AX15"/>
    <mergeCell ref="A16:B16"/>
    <mergeCell ref="M16:N16"/>
    <mergeCell ref="O16:P16"/>
    <mergeCell ref="Q16:R16"/>
    <mergeCell ref="S16:T16"/>
    <mergeCell ref="U16:V16"/>
    <mergeCell ref="W16:X16"/>
    <mergeCell ref="Z16:AC16"/>
    <mergeCell ref="AD16:AE16"/>
    <mergeCell ref="AF16:AG16"/>
    <mergeCell ref="AH16:AI16"/>
    <mergeCell ref="AJ16:AK16"/>
    <mergeCell ref="AL16:AN16"/>
    <mergeCell ref="AO16:AP16"/>
    <mergeCell ref="AQ16:AR16"/>
    <mergeCell ref="AS16:AT16"/>
    <mergeCell ref="AU16:AV16"/>
    <mergeCell ref="AW16:AX16"/>
    <mergeCell ref="A17:B17"/>
    <mergeCell ref="M17:N17"/>
    <mergeCell ref="O17:P17"/>
    <mergeCell ref="Q17:R17"/>
    <mergeCell ref="S17:T17"/>
    <mergeCell ref="U17:V17"/>
    <mergeCell ref="W17:X17"/>
    <mergeCell ref="Z17:AC17"/>
    <mergeCell ref="AD17:AE17"/>
    <mergeCell ref="AF17:AG17"/>
    <mergeCell ref="AH17:AI17"/>
    <mergeCell ref="AJ17:AK17"/>
    <mergeCell ref="AL17:AN17"/>
    <mergeCell ref="AO17:AP17"/>
    <mergeCell ref="AQ17:AR17"/>
    <mergeCell ref="AS17:AT17"/>
    <mergeCell ref="AU17:AV17"/>
    <mergeCell ref="AW17:AX17"/>
    <mergeCell ref="A18:B18"/>
    <mergeCell ref="M18:N18"/>
    <mergeCell ref="O18:P18"/>
    <mergeCell ref="Q18:R18"/>
    <mergeCell ref="S18:T18"/>
    <mergeCell ref="U18:V18"/>
    <mergeCell ref="W18:X18"/>
    <mergeCell ref="Z18:AC18"/>
    <mergeCell ref="AD18:AE18"/>
    <mergeCell ref="AF18:AG18"/>
    <mergeCell ref="AH18:AI18"/>
    <mergeCell ref="AJ18:AK18"/>
    <mergeCell ref="AL18:AN18"/>
    <mergeCell ref="AO18:AP18"/>
    <mergeCell ref="AQ18:AR18"/>
    <mergeCell ref="AS18:AT18"/>
    <mergeCell ref="AU18:AV18"/>
    <mergeCell ref="AW18:AX18"/>
    <mergeCell ref="A19:B19"/>
    <mergeCell ref="M19:N19"/>
    <mergeCell ref="O19:P19"/>
    <mergeCell ref="Q19:R19"/>
    <mergeCell ref="S19:T19"/>
    <mergeCell ref="U19:V19"/>
    <mergeCell ref="W19:X19"/>
    <mergeCell ref="Z19:AC19"/>
    <mergeCell ref="AD19:AE19"/>
    <mergeCell ref="AF19:AG19"/>
    <mergeCell ref="AH19:AI19"/>
    <mergeCell ref="AJ19:AK19"/>
    <mergeCell ref="AL19:AN19"/>
    <mergeCell ref="AO19:AP19"/>
    <mergeCell ref="AQ19:AR19"/>
    <mergeCell ref="AS19:AT19"/>
    <mergeCell ref="AU19:AV19"/>
    <mergeCell ref="AW19:AX19"/>
    <mergeCell ref="A20:B20"/>
    <mergeCell ref="M20:N20"/>
    <mergeCell ref="O20:P20"/>
    <mergeCell ref="Q20:R20"/>
    <mergeCell ref="S20:T20"/>
    <mergeCell ref="U20:V20"/>
    <mergeCell ref="W20:X20"/>
    <mergeCell ref="Z20:AC20"/>
    <mergeCell ref="AD20:AE20"/>
    <mergeCell ref="AF20:AG20"/>
    <mergeCell ref="AH20:AI20"/>
    <mergeCell ref="AJ20:AK20"/>
    <mergeCell ref="AL20:AN20"/>
    <mergeCell ref="AO20:AP20"/>
    <mergeCell ref="AQ20:AR20"/>
    <mergeCell ref="AS20:AT20"/>
    <mergeCell ref="AU20:AV20"/>
    <mergeCell ref="AW20:AX20"/>
    <mergeCell ref="A21:B21"/>
    <mergeCell ref="M21:N21"/>
    <mergeCell ref="O21:P21"/>
    <mergeCell ref="Q21:R21"/>
    <mergeCell ref="S21:T21"/>
    <mergeCell ref="U21:V21"/>
    <mergeCell ref="W21:X21"/>
    <mergeCell ref="Z21:AC21"/>
    <mergeCell ref="AD21:AE21"/>
    <mergeCell ref="AF21:AG21"/>
    <mergeCell ref="AH21:AI21"/>
    <mergeCell ref="AJ21:AK21"/>
    <mergeCell ref="AL21:AN21"/>
    <mergeCell ref="AO21:AP21"/>
    <mergeCell ref="AQ21:AR21"/>
    <mergeCell ref="AS21:AT21"/>
    <mergeCell ref="AU21:AV21"/>
    <mergeCell ref="AW21:AX21"/>
    <mergeCell ref="A22:B22"/>
    <mergeCell ref="M22:N22"/>
    <mergeCell ref="O22:P22"/>
    <mergeCell ref="Q22:R22"/>
    <mergeCell ref="S22:T22"/>
    <mergeCell ref="U22:V22"/>
    <mergeCell ref="W22:X22"/>
    <mergeCell ref="Z22:AC22"/>
    <mergeCell ref="AD22:AE22"/>
    <mergeCell ref="AF22:AG22"/>
    <mergeCell ref="AH22:AI22"/>
    <mergeCell ref="AJ22:AK22"/>
    <mergeCell ref="AL22:AN22"/>
    <mergeCell ref="AO22:AP22"/>
    <mergeCell ref="AQ22:AR22"/>
    <mergeCell ref="AS22:AT22"/>
    <mergeCell ref="AU22:AV22"/>
    <mergeCell ref="AW22:AX22"/>
    <mergeCell ref="A23:B23"/>
    <mergeCell ref="M23:N23"/>
    <mergeCell ref="O23:P23"/>
    <mergeCell ref="Q23:R23"/>
    <mergeCell ref="S23:T23"/>
    <mergeCell ref="U23:V23"/>
    <mergeCell ref="W23:X23"/>
    <mergeCell ref="Z23:AC23"/>
    <mergeCell ref="AD23:AE23"/>
    <mergeCell ref="AF23:AG23"/>
    <mergeCell ref="AH23:AI23"/>
    <mergeCell ref="AJ23:AK23"/>
    <mergeCell ref="AL23:AN23"/>
    <mergeCell ref="AO23:AP23"/>
    <mergeCell ref="AQ23:AR23"/>
    <mergeCell ref="AS23:AT23"/>
    <mergeCell ref="AU23:AV23"/>
    <mergeCell ref="AW23:AX23"/>
    <mergeCell ref="A24:B24"/>
    <mergeCell ref="M24:N24"/>
    <mergeCell ref="O24:P24"/>
    <mergeCell ref="Q24:R24"/>
    <mergeCell ref="S24:T24"/>
    <mergeCell ref="U24:V24"/>
    <mergeCell ref="W24:X24"/>
    <mergeCell ref="Z24:AC24"/>
    <mergeCell ref="AD24:AE24"/>
    <mergeCell ref="AF24:AG24"/>
    <mergeCell ref="AH24:AI24"/>
    <mergeCell ref="AJ24:AK24"/>
    <mergeCell ref="AL24:AN24"/>
    <mergeCell ref="AO24:AP24"/>
    <mergeCell ref="AQ24:AR24"/>
    <mergeCell ref="AS24:AT24"/>
    <mergeCell ref="AU24:AV24"/>
    <mergeCell ref="AW24:AX24"/>
    <mergeCell ref="A25:B25"/>
    <mergeCell ref="M25:N25"/>
    <mergeCell ref="O25:P25"/>
    <mergeCell ref="Q25:R25"/>
    <mergeCell ref="S25:T25"/>
    <mergeCell ref="U25:V25"/>
    <mergeCell ref="W25:X25"/>
    <mergeCell ref="Z25:AC25"/>
    <mergeCell ref="AD25:AE25"/>
    <mergeCell ref="AF25:AG25"/>
    <mergeCell ref="AH25:AI25"/>
    <mergeCell ref="AJ25:AK25"/>
    <mergeCell ref="AL25:AN25"/>
    <mergeCell ref="AO25:AP25"/>
    <mergeCell ref="AQ25:AR25"/>
    <mergeCell ref="AS25:AT25"/>
    <mergeCell ref="AU25:AV25"/>
    <mergeCell ref="AW25:AX25"/>
    <mergeCell ref="A26:B26"/>
    <mergeCell ref="M26:N26"/>
    <mergeCell ref="O26:P26"/>
    <mergeCell ref="Q26:R26"/>
    <mergeCell ref="S26:T26"/>
    <mergeCell ref="U26:V26"/>
    <mergeCell ref="W26:X26"/>
    <mergeCell ref="Z26:AC26"/>
    <mergeCell ref="AD26:AE26"/>
    <mergeCell ref="AF26:AG26"/>
    <mergeCell ref="AH26:AI26"/>
    <mergeCell ref="AJ26:AK26"/>
    <mergeCell ref="AL26:AN26"/>
    <mergeCell ref="AO26:AP26"/>
    <mergeCell ref="AQ26:AR26"/>
    <mergeCell ref="AS26:AT26"/>
    <mergeCell ref="AU26:AV26"/>
    <mergeCell ref="AW26:AX26"/>
    <mergeCell ref="A27:B27"/>
    <mergeCell ref="M27:N27"/>
    <mergeCell ref="O27:P27"/>
    <mergeCell ref="Q27:R27"/>
    <mergeCell ref="S27:T27"/>
    <mergeCell ref="U27:V27"/>
    <mergeCell ref="W27:X27"/>
    <mergeCell ref="Z27:AC27"/>
    <mergeCell ref="AD27:AE27"/>
    <mergeCell ref="AF27:AG27"/>
    <mergeCell ref="AH27:AI27"/>
    <mergeCell ref="AJ27:AK27"/>
    <mergeCell ref="AL27:AN27"/>
    <mergeCell ref="AO27:AP27"/>
    <mergeCell ref="AQ27:AR27"/>
    <mergeCell ref="AS27:AT27"/>
    <mergeCell ref="AU27:AV27"/>
    <mergeCell ref="AW27:AX27"/>
    <mergeCell ref="A28:B28"/>
    <mergeCell ref="M28:N28"/>
    <mergeCell ref="O28:P28"/>
    <mergeCell ref="Q28:R28"/>
    <mergeCell ref="S28:T28"/>
    <mergeCell ref="U28:V28"/>
    <mergeCell ref="W28:X28"/>
    <mergeCell ref="Z28:AC28"/>
    <mergeCell ref="AD28:AE28"/>
    <mergeCell ref="AF28:AG28"/>
    <mergeCell ref="AH28:AI28"/>
    <mergeCell ref="AJ28:AK28"/>
    <mergeCell ref="AL28:AN28"/>
    <mergeCell ref="AO28:AP28"/>
    <mergeCell ref="AQ28:AR28"/>
    <mergeCell ref="AS28:AT28"/>
    <mergeCell ref="AU28:AV28"/>
    <mergeCell ref="AW28:AX28"/>
    <mergeCell ref="A29:B29"/>
    <mergeCell ref="M29:N29"/>
    <mergeCell ref="O29:P29"/>
    <mergeCell ref="Q29:R29"/>
    <mergeCell ref="S29:T29"/>
    <mergeCell ref="U29:V29"/>
    <mergeCell ref="W29:X29"/>
    <mergeCell ref="Z29:AC29"/>
    <mergeCell ref="AD29:AE29"/>
    <mergeCell ref="AF29:AG29"/>
    <mergeCell ref="AH29:AI29"/>
    <mergeCell ref="AJ29:AK29"/>
    <mergeCell ref="AL29:AN29"/>
    <mergeCell ref="AO29:AP29"/>
    <mergeCell ref="AQ29:AR29"/>
    <mergeCell ref="AS29:AT29"/>
    <mergeCell ref="AU29:AV29"/>
    <mergeCell ref="AW29:AX29"/>
    <mergeCell ref="A30:B30"/>
    <mergeCell ref="M30:N30"/>
    <mergeCell ref="O30:P30"/>
    <mergeCell ref="Q30:R30"/>
    <mergeCell ref="S30:T30"/>
    <mergeCell ref="U30:V30"/>
    <mergeCell ref="W30:X30"/>
    <mergeCell ref="Z30:AC30"/>
    <mergeCell ref="AD30:AE30"/>
    <mergeCell ref="AF30:AG30"/>
    <mergeCell ref="AH30:AI30"/>
    <mergeCell ref="AJ30:AK30"/>
    <mergeCell ref="AL30:AN30"/>
    <mergeCell ref="AO30:AP30"/>
    <mergeCell ref="AQ30:AR30"/>
    <mergeCell ref="AS30:AT30"/>
    <mergeCell ref="AU30:AV30"/>
    <mergeCell ref="AW30:AX30"/>
    <mergeCell ref="A31:C31"/>
    <mergeCell ref="M31:N31"/>
    <mergeCell ref="O31:P31"/>
    <mergeCell ref="Q31:R31"/>
    <mergeCell ref="S31:T31"/>
    <mergeCell ref="U31:V31"/>
    <mergeCell ref="W31:X31"/>
    <mergeCell ref="Z31:AK31"/>
    <mergeCell ref="AL31:AN31"/>
    <mergeCell ref="AO31:AP31"/>
    <mergeCell ref="AQ31:AR31"/>
    <mergeCell ref="AS31:AT31"/>
    <mergeCell ref="AU31:AV31"/>
    <mergeCell ref="AW31:AX31"/>
    <mergeCell ref="Z36:AF36"/>
    <mergeCell ref="Z37:AW37"/>
    <mergeCell ref="A3:B5"/>
    <mergeCell ref="C3:C5"/>
    <mergeCell ref="D3:F4"/>
    <mergeCell ref="G3:I4"/>
    <mergeCell ref="J3:K4"/>
    <mergeCell ref="Z3:AC5"/>
    <mergeCell ref="AD3:AE4"/>
    <mergeCell ref="AF3:AG5"/>
    <mergeCell ref="AJ3:AK4"/>
    <mergeCell ref="L4:L5"/>
    <mergeCell ref="C6:C17"/>
    <mergeCell ref="C18:C30"/>
  </mergeCells>
  <phoneticPr fontId="1"/>
  <conditionalFormatting sqref="M6:N30 S6:U6 S7:T30 AJ6:AN30 AS6:AU6 D19:I30 D18:H18 D6:K17 AS7:AT30">
    <cfRule type="cellIs" dxfId="12" priority="22" operator="equal">
      <formula>0</formula>
    </cfRule>
  </conditionalFormatting>
  <conditionalFormatting sqref="O7:P30 O6:Q6">
    <cfRule type="cellIs" dxfId="11" priority="21" operator="equal">
      <formula>0</formula>
    </cfRule>
  </conditionalFormatting>
  <conditionalFormatting sqref="U7:U30">
    <cfRule type="cellIs" dxfId="10" priority="19" operator="equal">
      <formula>0</formula>
    </cfRule>
  </conditionalFormatting>
  <conditionalFormatting sqref="Z6:AC30">
    <cfRule type="cellIs" dxfId="9" priority="18" operator="equal">
      <formula>0</formula>
    </cfRule>
  </conditionalFormatting>
  <conditionalFormatting sqref="AQ6:AR30">
    <cfRule type="cellIs" dxfId="8" priority="17" operator="equal">
      <formula>0</formula>
    </cfRule>
  </conditionalFormatting>
  <conditionalFormatting sqref="AU7:AU30">
    <cfRule type="cellIs" dxfId="7" priority="15" operator="equal">
      <formula>0</formula>
    </cfRule>
  </conditionalFormatting>
  <conditionalFormatting sqref="AD6:AE30">
    <cfRule type="cellIs" dxfId="6" priority="14" operator="equal">
      <formula>0</formula>
    </cfRule>
  </conditionalFormatting>
  <conditionalFormatting sqref="AH6:AI30">
    <cfRule type="cellIs" dxfId="5" priority="12" operator="equal">
      <formula>1</formula>
    </cfRule>
  </conditionalFormatting>
  <conditionalFormatting sqref="AF6:AG30">
    <cfRule type="cellIs" dxfId="4" priority="11" operator="equal">
      <formula>1</formula>
    </cfRule>
  </conditionalFormatting>
  <conditionalFormatting sqref="J18:K30 I18">
    <cfRule type="cellIs" dxfId="3" priority="6" operator="equal">
      <formula>1</formula>
    </cfRule>
  </conditionalFormatting>
  <conditionalFormatting sqref="L6:L30 J19:L20">
    <cfRule type="cellIs" dxfId="2" priority="3" operator="equal">
      <formula>0</formula>
    </cfRule>
  </conditionalFormatting>
  <conditionalFormatting sqref="Q7:Q30">
    <cfRule type="cellIs" dxfId="1" priority="2" operator="equal">
      <formula>0</formula>
    </cfRule>
  </conditionalFormatting>
  <conditionalFormatting sqref="AO6:AP30">
    <cfRule type="cellIs" dxfId="0" priority="1" operator="equal">
      <formula>0</formula>
    </cfRule>
  </conditionalFormatting>
  <pageMargins left="0.7" right="0.7" top="0.75" bottom="0.75" header="0.3" footer="0.3"/>
  <pageSetup paperSize="9" scale="52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様式第８号　事業効果表</vt:lpstr>
      <vt:lpstr>くすのきプラザ試算シート</vt:lpstr>
      <vt:lpstr>道路灯試算シート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NX022315</dc:creator>
  <cp:lastModifiedBy>古藤　夏美</cp:lastModifiedBy>
  <cp:lastPrinted>2025-04-21T03:38:42Z</cp:lastPrinted>
  <dcterms:created xsi:type="dcterms:W3CDTF">2025-04-11T00:52:14Z</dcterms:created>
  <dcterms:modified xsi:type="dcterms:W3CDTF">2025-05-21T00:34:18Z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2025-05-21T00:34:18Z</vt:filetime>
  </property>
</Properties>
</file>